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P:\DGS\DP\METZ\VIII.16 - Travaux\VIII.6.2 - Opérations en cours\CPER 21-27 CAMEXIA\9- Marchés travaux\Préparation\DCE MOE VF\Modifs tranches\"/>
    </mc:Choice>
  </mc:AlternateContent>
  <xr:revisionPtr revIDLastSave="0" documentId="8_{5EA3C0BF-E6A7-48CB-A358-6021DE70075F}" xr6:coauthVersionLast="47" xr6:coauthVersionMax="47" xr10:uidLastSave="{00000000-0000-0000-0000-000000000000}"/>
  <bookViews>
    <workbookView xWindow="-120" yWindow="-120" windowWidth="29040" windowHeight="15720" tabRatio="602" activeTab="5" xr2:uid="{00000000-000D-0000-FFFF-FFFF00000000}"/>
  </bookViews>
  <sheets>
    <sheet name="Recapitulatif" sheetId="8" r:id="rId1"/>
    <sheet name="Zone 0 ESTIM - GO" sheetId="1" r:id="rId2"/>
    <sheet name="Zone 1 &amp; 2" sheetId="4" r:id="rId3"/>
    <sheet name="Zone 3" sheetId="5" r:id="rId4"/>
    <sheet name="Zone 5" sheetId="6" r:id="rId5"/>
    <sheet name="Zone 6" sheetId="7" r:id="rId6"/>
  </sheets>
  <definedNames>
    <definedName name="_NP1" localSheetId="0">#REF!</definedName>
    <definedName name="_NP1">#REF!</definedName>
    <definedName name="_Toc135942207" localSheetId="1">'Zone 0 ESTIM - GO'!#REF!</definedName>
    <definedName name="_Toc14450271" localSheetId="1">'Zone 0 ESTIM - GO'!#REF!</definedName>
    <definedName name="_Toc299122676" localSheetId="1">'Zone 0 ESTIM - GO'!#REF!</definedName>
    <definedName name="_xlnm.Print_Titles" localSheetId="1">'Zone 0 ESTIM - GO'!$2:$8</definedName>
    <definedName name="LOT">'Zone 0 ESTIM - GO'!$B$5</definedName>
    <definedName name="N°_LOT">'Zone 0 ESTIM - GO'!$A$5</definedName>
    <definedName name="NBP" localSheetId="0">#REF!</definedName>
    <definedName name="NBP">#REF!</definedName>
    <definedName name="_xlnm.Print_Area" localSheetId="0">Recapitulatif!$A$1:$D$25</definedName>
    <definedName name="_xlnm.Print_Area" localSheetId="1">'Zone 0 ESTIM - GO'!$A$1:$I$37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7" l="1"/>
  <c r="G10" i="6"/>
  <c r="G11" i="7" l="1"/>
  <c r="G11" i="6"/>
  <c r="E28" i="1" l="1"/>
  <c r="G29" i="1"/>
  <c r="G28" i="1"/>
  <c r="E30" i="1"/>
  <c r="G30" i="1" s="1"/>
  <c r="G31" i="6" l="1"/>
  <c r="G10" i="5" l="1"/>
  <c r="G15" i="6" l="1"/>
  <c r="G16" i="7"/>
  <c r="G15" i="7"/>
  <c r="G12" i="7"/>
  <c r="G13" i="7" s="1"/>
  <c r="E29" i="6"/>
  <c r="G29" i="6" s="1"/>
  <c r="E28" i="6"/>
  <c r="G28" i="6" s="1"/>
  <c r="G21" i="6"/>
  <c r="G20" i="6"/>
  <c r="G18" i="6"/>
  <c r="G17" i="6"/>
  <c r="G16" i="6"/>
  <c r="G12" i="6"/>
  <c r="G13" i="6" s="1"/>
  <c r="E25" i="5"/>
  <c r="G25" i="5" s="1"/>
  <c r="G26" i="5" s="1"/>
  <c r="G18" i="5"/>
  <c r="G17" i="5"/>
  <c r="G16" i="5"/>
  <c r="G15" i="5"/>
  <c r="G12" i="5"/>
  <c r="G11" i="5"/>
  <c r="E24" i="4"/>
  <c r="G24" i="4" s="1"/>
  <c r="E23" i="4"/>
  <c r="G23" i="4" s="1"/>
  <c r="E22" i="4"/>
  <c r="G22" i="4" s="1"/>
  <c r="G15" i="4"/>
  <c r="G14" i="4"/>
  <c r="G13" i="4"/>
  <c r="G12" i="4"/>
  <c r="G9" i="4"/>
  <c r="G8" i="4"/>
  <c r="G10" i="4" s="1"/>
  <c r="G27" i="5" l="1"/>
  <c r="G28" i="5" s="1"/>
  <c r="D15" i="8"/>
  <c r="G32" i="6"/>
  <c r="G25" i="4"/>
  <c r="D13" i="8" s="1"/>
  <c r="G13" i="5"/>
  <c r="G16" i="4"/>
  <c r="G17" i="4" s="1"/>
  <c r="G17" i="7"/>
  <c r="G18" i="7" s="1"/>
  <c r="G22" i="6"/>
  <c r="G19" i="5"/>
  <c r="G19" i="7" l="1"/>
  <c r="G20" i="7" s="1"/>
  <c r="D18" i="8"/>
  <c r="D17" i="8"/>
  <c r="G33" i="6"/>
  <c r="G34" i="6" s="1"/>
  <c r="G18" i="4"/>
  <c r="G19" i="4" s="1"/>
  <c r="D12" i="8"/>
  <c r="G26" i="4"/>
  <c r="G27" i="4" s="1"/>
  <c r="G23" i="6"/>
  <c r="G20" i="5"/>
  <c r="G21" i="5" l="1"/>
  <c r="G22" i="5" s="1"/>
  <c r="D14" i="8"/>
  <c r="G24" i="6"/>
  <c r="G25" i="6" s="1"/>
  <c r="D16" i="8"/>
  <c r="G26" i="1"/>
  <c r="G27" i="1"/>
  <c r="E25" i="1"/>
  <c r="G25" i="1" s="1"/>
  <c r="G23" i="1"/>
  <c r="G22" i="1"/>
  <c r="G21" i="1"/>
  <c r="I19" i="1" l="1"/>
  <c r="G15" i="1" l="1"/>
  <c r="I13" i="1" s="1"/>
  <c r="I34" i="1" s="1"/>
  <c r="D11" i="8" s="1"/>
  <c r="D20" i="8" s="1"/>
  <c r="D28" i="8" l="1"/>
  <c r="D26" i="8"/>
  <c r="D21" i="8"/>
  <c r="D22" i="8" s="1"/>
  <c r="I35" i="1"/>
  <c r="E2" i="1"/>
  <c r="I36" i="1" l="1"/>
  <c r="I37" i="1" s="1"/>
  <c r="G13" i="1"/>
  <c r="B37" i="1" l="1"/>
  <c r="B36" i="1"/>
  <c r="B34" i="1"/>
  <c r="F4" i="1" l="1"/>
</calcChain>
</file>

<file path=xl/sharedStrings.xml><?xml version="1.0" encoding="utf-8"?>
<sst xmlns="http://schemas.openxmlformats.org/spreadsheetml/2006/main" count="289" uniqueCount="142">
  <si>
    <t>Phase</t>
  </si>
  <si>
    <t>Version</t>
  </si>
  <si>
    <t>BASE</t>
  </si>
  <si>
    <t>PSE</t>
  </si>
  <si>
    <t>art.</t>
  </si>
  <si>
    <t>Prestation</t>
  </si>
  <si>
    <t>Unité</t>
  </si>
  <si>
    <t>Qté 
Maitre d'œuvre</t>
  </si>
  <si>
    <t xml:space="preserve">PU € </t>
  </si>
  <si>
    <t>TOTAL €</t>
  </si>
  <si>
    <t>Total €</t>
  </si>
  <si>
    <t>Le présent quantitatif dressé par le groupement d'ingénierie devra être vérifié par les entrepreneurs avant remise de l'offre. Il ne pourra être, après coup, utilisé par les entrepreneurs pour la remise en cause du prix forfaitaire soumissionné. En cas d'erreur flagrante, l'entrepreneur sera tenu d'avertir le Maître d'œuvre qui fera les rectifications nécessaires.</t>
  </si>
  <si>
    <t>FFT</t>
  </si>
  <si>
    <t>U</t>
  </si>
  <si>
    <t>Synthèse</t>
  </si>
  <si>
    <t>Etudes d’exécution</t>
  </si>
  <si>
    <t>Dossiers des ouvrages exécutés</t>
  </si>
  <si>
    <t>AMENAGEMENT D’ESPACES PEDAGOGIQUES COLLABORATIFS ET IMMERSIFS - CAMEXIA</t>
  </si>
  <si>
    <t>Seuil en béton</t>
  </si>
  <si>
    <t>Démolition partielle de dallage</t>
  </si>
  <si>
    <t>Fouilles en trous isolés pour fondations des poteaux</t>
  </si>
  <si>
    <t>ml</t>
  </si>
  <si>
    <t>m3</t>
  </si>
  <si>
    <t>Fondations</t>
  </si>
  <si>
    <t>Gros Œuvre</t>
  </si>
  <si>
    <t>Description des ouvrages gros œuvre</t>
  </si>
  <si>
    <t>Béton armé pour massifs de fondations</t>
  </si>
  <si>
    <t>m²</t>
  </si>
  <si>
    <t>Installation de chantier</t>
  </si>
  <si>
    <t>3</t>
  </si>
  <si>
    <t>3.1.1</t>
  </si>
  <si>
    <t>3.1.2</t>
  </si>
  <si>
    <t>3.1.3</t>
  </si>
  <si>
    <t>3.2</t>
  </si>
  <si>
    <t>3.3</t>
  </si>
  <si>
    <t>3.4</t>
  </si>
  <si>
    <t>3.5</t>
  </si>
  <si>
    <t>Rebouchage de porte</t>
  </si>
  <si>
    <t>3.6</t>
  </si>
  <si>
    <t>Création d'ouverture dans mur existant</t>
  </si>
  <si>
    <t>u</t>
  </si>
  <si>
    <t>Création d'une dalle d'accès</t>
  </si>
  <si>
    <t xml:space="preserve">Total HT BASE du lot Gros Œuvre hors fondations </t>
  </si>
  <si>
    <t>LOT</t>
  </si>
  <si>
    <t>01</t>
  </si>
  <si>
    <t>DEMOLITIONS / GROS-ŒUVRE</t>
  </si>
  <si>
    <t>Désignation des ouvrages</t>
  </si>
  <si>
    <t>Prix Unit.</t>
  </si>
  <si>
    <t>Quantité</t>
  </si>
  <si>
    <t>Montant</t>
  </si>
  <si>
    <t>PREPARATION DE CHANTIER</t>
  </si>
  <si>
    <t>Installations de chantier</t>
  </si>
  <si>
    <t>forf.</t>
  </si>
  <si>
    <t>Etudes d'exécution</t>
  </si>
  <si>
    <t>Dossier des ouvrages exécutés</t>
  </si>
  <si>
    <t>Sous Total</t>
  </si>
  <si>
    <t>DEMOLITIONS</t>
  </si>
  <si>
    <t>3.2.1</t>
  </si>
  <si>
    <t>Démolition cloisonnements intérieurs</t>
  </si>
  <si>
    <t>3.2.2</t>
  </si>
  <si>
    <t>Démolition de faux-plafonds existants</t>
  </si>
  <si>
    <t>3.2.3</t>
  </si>
  <si>
    <t>Dépose de sols existants</t>
  </si>
  <si>
    <t>Dépose de menuiseries intérieures</t>
  </si>
  <si>
    <t>MONTANT TOTAL HT</t>
  </si>
  <si>
    <t>TVA 20,00%</t>
  </si>
  <si>
    <t>MONTANT TOTAL TTC</t>
  </si>
  <si>
    <t>ESTIMATION PREVISIONNELLE</t>
  </si>
  <si>
    <t>Création de baie en maconnerie intérieure</t>
  </si>
  <si>
    <t>105x210</t>
  </si>
  <si>
    <t>155x210</t>
  </si>
  <si>
    <t>4.1.1</t>
  </si>
  <si>
    <t>4.1.2</t>
  </si>
  <si>
    <t>PRO</t>
  </si>
  <si>
    <t>PHASE PROJET</t>
  </si>
  <si>
    <t>3.8</t>
  </si>
  <si>
    <t>5.1.1</t>
  </si>
  <si>
    <t>5.1.2</t>
  </si>
  <si>
    <t>5.2</t>
  </si>
  <si>
    <t>5.3</t>
  </si>
  <si>
    <t>5.4</t>
  </si>
  <si>
    <t>6.1</t>
  </si>
  <si>
    <t>6.1.1</t>
  </si>
  <si>
    <t>6.1.2</t>
  </si>
  <si>
    <t>6.2</t>
  </si>
  <si>
    <t>6.3</t>
  </si>
  <si>
    <t>6.4</t>
  </si>
  <si>
    <t>7.1.1</t>
  </si>
  <si>
    <t>7.1.2</t>
  </si>
  <si>
    <t>7.2</t>
  </si>
  <si>
    <t>7.3</t>
  </si>
  <si>
    <t>Prestations supplémentaires éventuelles (PSE)</t>
  </si>
  <si>
    <t>145x210</t>
  </si>
  <si>
    <t>4.2</t>
  </si>
  <si>
    <t>4.3</t>
  </si>
  <si>
    <t>4.4</t>
  </si>
  <si>
    <t>4.5</t>
  </si>
  <si>
    <t>5.1</t>
  </si>
  <si>
    <t>5.1.3</t>
  </si>
  <si>
    <t>6.5</t>
  </si>
  <si>
    <t>6.6</t>
  </si>
  <si>
    <t>Démolition du mur maçonné</t>
  </si>
  <si>
    <t>3.7</t>
  </si>
  <si>
    <t>Démoliton partielle des plafonds de la salle</t>
  </si>
  <si>
    <t>Création d'une allège maçonnée</t>
  </si>
  <si>
    <t>5.5</t>
  </si>
  <si>
    <t>D.P.G.F.</t>
  </si>
  <si>
    <t>Décomposition du Prix Global et Forfaitaire</t>
  </si>
  <si>
    <t>RECAPITULATIF</t>
  </si>
  <si>
    <t>CPER - Projet CAMEXIA
Arts &amp; Metiers - Campus de Metz (57)</t>
  </si>
  <si>
    <t>04</t>
  </si>
  <si>
    <t>PLATRERIE - ISOLATION</t>
  </si>
  <si>
    <t>TABLEAU RECAPITULATIF</t>
  </si>
  <si>
    <t>Zones</t>
  </si>
  <si>
    <t>Tranches / Marché de base / PSE / PSA</t>
  </si>
  <si>
    <t>Montant HT.</t>
  </si>
  <si>
    <t>Tranche Ferme</t>
  </si>
  <si>
    <t>1&amp;2</t>
  </si>
  <si>
    <t>DONNEES DU PROGRAMME EN PHASE ESQUISSE</t>
  </si>
  <si>
    <t>Budget travaux</t>
  </si>
  <si>
    <t>Ecart estimation projet / budget</t>
  </si>
  <si>
    <t>Surface utile Projet (m²)</t>
  </si>
  <si>
    <t>Ratio € HT / m² Surface Utile</t>
  </si>
  <si>
    <t>0 GO</t>
  </si>
  <si>
    <t>Démolition de maçonnerie existante non porteuse</t>
  </si>
  <si>
    <t>DPGF</t>
  </si>
  <si>
    <t>4.6</t>
  </si>
  <si>
    <t>4.7</t>
  </si>
  <si>
    <t>4.8</t>
  </si>
  <si>
    <t>5.6</t>
  </si>
  <si>
    <t>6.7</t>
  </si>
  <si>
    <t>6.8</t>
  </si>
  <si>
    <t>6.9</t>
  </si>
  <si>
    <t>T01</t>
  </si>
  <si>
    <t>T02</t>
  </si>
  <si>
    <t>6.1.3</t>
  </si>
  <si>
    <t>7.1.3</t>
  </si>
  <si>
    <t>ZONE 0 - TRANCHE FERME</t>
  </si>
  <si>
    <t>ZONES 1 &amp; 2 – TRANCHE FERME</t>
  </si>
  <si>
    <t>ZONE 3 – TRANCHE OPTIONNELLE 1</t>
  </si>
  <si>
    <t>ZONE 5 – TRANCHE OPTIONNELLE 2</t>
  </si>
  <si>
    <t xml:space="preserve">ZONE 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</si>
</sst>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43" formatCode="_-* #,##0.00_-;\-* #,##0.00_-;_-* &quot;-&quot;??_-;_-@_-"/>
    <numFmt numFmtId="164" formatCode="#,##0.00\ &quot;€&quot;"/>
    <numFmt numFmtId="165" formatCode="dd/mm/yy"/>
    <numFmt numFmtId="166" formatCode="#,##0.00&quot; €HT&quot;"/>
    <numFmt numFmtId="167" formatCode="#,##0.00&quot; €TTC&quot;"/>
    <numFmt numFmtId="168" formatCode="#,##0.00&quot; €&quot;"/>
    <numFmt numFmtId="169" formatCode="00"/>
    <numFmt numFmtId="170" formatCode="[$-F800]dddd\,\ mmmm\ dd\,\ yyyy"/>
  </numFmts>
  <fonts count="40">
    <font>
      <sz val="11"/>
      <color theme="1"/>
      <name val="Arial"/>
      <family val="2"/>
    </font>
    <font>
      <sz val="11"/>
      <color theme="1"/>
      <name val="Calibri"/>
      <family val="2"/>
      <scheme val="minor"/>
    </font>
    <font>
      <sz val="11"/>
      <color theme="1"/>
      <name val="Calibri"/>
      <family val="2"/>
      <scheme val="minor"/>
    </font>
    <font>
      <sz val="11"/>
      <color theme="0" tint="-0.499984740745262"/>
      <name val="Calibri"/>
      <family val="2"/>
      <scheme val="minor"/>
    </font>
    <font>
      <b/>
      <sz val="11"/>
      <color theme="0" tint="-0.499984740745262"/>
      <name val="Calibri"/>
      <family val="2"/>
      <scheme val="minor"/>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1"/>
      <color theme="1"/>
      <name val="Calibri"/>
      <family val="2"/>
      <scheme val="minor"/>
    </font>
    <font>
      <b/>
      <sz val="18"/>
      <color rgb="FFFE5000"/>
      <name val="Calibri"/>
      <family val="2"/>
      <scheme val="minor"/>
    </font>
    <font>
      <b/>
      <sz val="12"/>
      <color rgb="FFFE5000"/>
      <name val="Calibri"/>
      <family val="2"/>
      <scheme val="minor"/>
    </font>
    <font>
      <sz val="18"/>
      <color rgb="FFFFFFFF"/>
      <name val="Calibri"/>
      <family val="2"/>
      <scheme val="minor"/>
    </font>
    <font>
      <b/>
      <sz val="12"/>
      <color theme="0"/>
      <name val="Calibri"/>
      <family val="2"/>
      <scheme val="minor"/>
    </font>
    <font>
      <sz val="11"/>
      <color theme="1"/>
      <name val="Arial"/>
      <family val="2"/>
    </font>
    <font>
      <sz val="8"/>
      <name val="Arial"/>
      <family val="2"/>
    </font>
    <font>
      <b/>
      <sz val="11"/>
      <color rgb="FFFF0000"/>
      <name val="Calibri"/>
      <family val="2"/>
      <scheme val="minor"/>
    </font>
    <font>
      <sz val="10"/>
      <color theme="1"/>
      <name val="Calibri"/>
      <family val="2"/>
      <scheme val="minor"/>
    </font>
    <font>
      <sz val="11"/>
      <name val="Century Gothic"/>
      <family val="2"/>
    </font>
    <font>
      <sz val="9"/>
      <name val="Century Gothic"/>
      <family val="2"/>
    </font>
    <font>
      <sz val="10"/>
      <name val="Century Gothic"/>
      <family val="2"/>
    </font>
    <font>
      <b/>
      <sz val="10"/>
      <name val="Century Gothic"/>
      <family val="2"/>
    </font>
    <font>
      <b/>
      <sz val="9"/>
      <name val="Century Gothic"/>
      <family val="2"/>
    </font>
    <font>
      <b/>
      <sz val="9"/>
      <name val="Arial"/>
      <family val="2"/>
    </font>
    <font>
      <b/>
      <sz val="8"/>
      <name val="Arial"/>
      <family val="2"/>
    </font>
    <font>
      <sz val="9"/>
      <name val="Arial"/>
      <family val="2"/>
    </font>
    <font>
      <sz val="8"/>
      <color rgb="FFFF0000"/>
      <name val="Arial"/>
      <family val="2"/>
    </font>
    <font>
      <sz val="8"/>
      <name val="Century Gothic"/>
      <family val="2"/>
    </font>
    <font>
      <b/>
      <sz val="10"/>
      <color theme="6" tint="-0.499984740745262"/>
      <name val="Century Gothic"/>
      <family val="2"/>
    </font>
    <font>
      <sz val="20"/>
      <name val="Century Gothic"/>
      <family val="2"/>
    </font>
    <font>
      <sz val="10"/>
      <name val="Geneva"/>
    </font>
    <font>
      <b/>
      <sz val="9"/>
      <color theme="0"/>
      <name val="Century Gothic"/>
      <family val="2"/>
    </font>
    <font>
      <sz val="24"/>
      <name val="Century Gothic"/>
      <family val="2"/>
    </font>
    <font>
      <b/>
      <sz val="11"/>
      <color theme="0"/>
      <name val="Century Gothic"/>
      <family val="2"/>
    </font>
    <font>
      <sz val="11"/>
      <color theme="0"/>
      <name val="Century Gothic"/>
      <family val="2"/>
    </font>
    <font>
      <i/>
      <sz val="10"/>
      <name val="Century Gothic"/>
      <family val="2"/>
    </font>
    <font>
      <sz val="10"/>
      <color rgb="FFFF0000"/>
      <name val="Century Gothic"/>
      <family val="2"/>
    </font>
  </fonts>
  <fills count="14">
    <fill>
      <patternFill patternType="none"/>
    </fill>
    <fill>
      <patternFill patternType="gray125"/>
    </fill>
    <fill>
      <patternFill patternType="solid">
        <fgColor theme="0"/>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403A57"/>
        <bgColor indexed="64"/>
      </patternFill>
    </fill>
    <fill>
      <patternFill patternType="solid">
        <fgColor rgb="FF008EAA"/>
        <bgColor indexed="64"/>
      </patternFill>
    </fill>
    <fill>
      <patternFill patternType="solid">
        <fgColor theme="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1" tint="0.34998626667073579"/>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92D050"/>
      </left>
      <right/>
      <top style="thin">
        <color rgb="FF92D050"/>
      </top>
      <bottom style="thin">
        <color rgb="FF92D050"/>
      </bottom>
      <diagonal/>
    </border>
    <border>
      <left/>
      <right/>
      <top style="thin">
        <color rgb="FF92D050"/>
      </top>
      <bottom style="thin">
        <color rgb="FF92D050"/>
      </bottom>
      <diagonal/>
    </border>
    <border>
      <left/>
      <right style="thin">
        <color rgb="FF92D050"/>
      </right>
      <top style="thin">
        <color rgb="FF92D050"/>
      </top>
      <bottom style="thin">
        <color rgb="FF92D050"/>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rgb="FF92D050"/>
      </top>
      <bottom/>
      <diagonal/>
    </border>
  </borders>
  <cellStyleXfs count="11">
    <xf numFmtId="0" fontId="0" fillId="0" borderId="0"/>
    <xf numFmtId="0" fontId="7" fillId="0" borderId="0"/>
    <xf numFmtId="43" fontId="17" fillId="0" borderId="0" applyFont="0" applyFill="0" applyBorder="0" applyAlignment="0" applyProtection="0"/>
    <xf numFmtId="44" fontId="17" fillId="0" borderId="0" applyFont="0" applyFill="0" applyBorder="0" applyAlignment="0" applyProtection="0"/>
    <xf numFmtId="0" fontId="33" fillId="0" borderId="0"/>
    <xf numFmtId="44" fontId="33" fillId="0" borderId="0" applyFont="0" applyFill="0" applyBorder="0" applyAlignment="0" applyProtection="0"/>
    <xf numFmtId="9" fontId="33" fillId="0" borderId="0" applyFont="0" applyFill="0" applyBorder="0" applyAlignment="0" applyProtection="0"/>
    <xf numFmtId="0" fontId="7" fillId="0" borderId="0"/>
    <xf numFmtId="43" fontId="17" fillId="0" borderId="0" applyFont="0" applyFill="0" applyBorder="0" applyAlignment="0" applyProtection="0"/>
    <xf numFmtId="0" fontId="33" fillId="0" borderId="0"/>
    <xf numFmtId="44" fontId="33" fillId="0" borderId="0" applyFont="0" applyFill="0" applyBorder="0" applyAlignment="0" applyProtection="0"/>
  </cellStyleXfs>
  <cellXfs count="274">
    <xf numFmtId="0" fontId="0" fillId="0" borderId="0" xfId="0"/>
    <xf numFmtId="164" fontId="6" fillId="2" borderId="0" xfId="0" applyNumberFormat="1" applyFont="1" applyFill="1" applyAlignment="1">
      <alignment horizontal="center" vertical="center"/>
    </xf>
    <xf numFmtId="0" fontId="8" fillId="2" borderId="0" xfId="1" applyFont="1" applyFill="1"/>
    <xf numFmtId="164" fontId="6" fillId="2" borderId="1" xfId="0" applyNumberFormat="1" applyFont="1" applyFill="1" applyBorder="1" applyAlignment="1">
      <alignment horizontal="center" vertical="center"/>
    </xf>
    <xf numFmtId="0" fontId="12" fillId="0" borderId="0" xfId="0" applyFont="1"/>
    <xf numFmtId="164" fontId="9" fillId="0" borderId="0" xfId="1" applyNumberFormat="1" applyFont="1" applyAlignment="1">
      <alignment horizontal="center" vertical="center"/>
    </xf>
    <xf numFmtId="0" fontId="12" fillId="0" borderId="0" xfId="0" applyFont="1" applyAlignment="1">
      <alignment horizontal="center"/>
    </xf>
    <xf numFmtId="49" fontId="8" fillId="0" borderId="2" xfId="1" applyNumberFormat="1" applyFont="1" applyBorder="1" applyAlignment="1">
      <alignment horizontal="center" vertical="top"/>
    </xf>
    <xf numFmtId="4" fontId="8" fillId="0" borderId="2" xfId="1" applyNumberFormat="1" applyFont="1" applyBorder="1" applyAlignment="1">
      <alignment horizontal="center" vertical="top"/>
    </xf>
    <xf numFmtId="1" fontId="4" fillId="2" borderId="0" xfId="0" applyNumberFormat="1" applyFont="1" applyFill="1" applyAlignment="1">
      <alignment horizontal="center" vertical="center"/>
    </xf>
    <xf numFmtId="166" fontId="8" fillId="2" borderId="0" xfId="1" applyNumberFormat="1" applyFont="1" applyFill="1" applyAlignment="1">
      <alignment horizontal="center" vertical="center"/>
    </xf>
    <xf numFmtId="167" fontId="10" fillId="2" borderId="0" xfId="1" applyNumberFormat="1" applyFont="1" applyFill="1" applyAlignment="1">
      <alignment horizontal="center" vertical="center"/>
    </xf>
    <xf numFmtId="164" fontId="11" fillId="2" borderId="0" xfId="0" applyNumberFormat="1" applyFont="1" applyFill="1" applyAlignment="1">
      <alignment horizontal="center" vertical="center"/>
    </xf>
    <xf numFmtId="164" fontId="9" fillId="2" borderId="0" xfId="1" applyNumberFormat="1" applyFont="1" applyFill="1" applyAlignment="1">
      <alignment horizontal="center" vertical="center"/>
    </xf>
    <xf numFmtId="1" fontId="3" fillId="2" borderId="2" xfId="0" applyNumberFormat="1" applyFont="1" applyFill="1" applyBorder="1" applyAlignment="1">
      <alignment horizontal="center"/>
    </xf>
    <xf numFmtId="165" fontId="3" fillId="2" borderId="2" xfId="0" applyNumberFormat="1" applyFont="1" applyFill="1" applyBorder="1" applyAlignment="1">
      <alignment horizontal="center" vertical="center"/>
    </xf>
    <xf numFmtId="0" fontId="11" fillId="4" borderId="2" xfId="0" applyFont="1" applyFill="1" applyBorder="1" applyAlignment="1">
      <alignment horizontal="center" vertical="center"/>
    </xf>
    <xf numFmtId="164" fontId="11" fillId="4" borderId="2" xfId="0" applyNumberFormat="1" applyFont="1" applyFill="1" applyBorder="1" applyAlignment="1">
      <alignment horizontal="center" vertical="center"/>
    </xf>
    <xf numFmtId="43" fontId="9" fillId="5" borderId="2" xfId="2" applyFont="1" applyFill="1" applyBorder="1" applyAlignment="1">
      <alignment horizontal="center" vertical="center"/>
    </xf>
    <xf numFmtId="49" fontId="9" fillId="5" borderId="2" xfId="1" applyNumberFormat="1" applyFont="1" applyFill="1" applyBorder="1" applyAlignment="1">
      <alignment horizontal="center" vertical="center"/>
    </xf>
    <xf numFmtId="49" fontId="9" fillId="5" borderId="2" xfId="1" applyNumberFormat="1" applyFont="1" applyFill="1" applyBorder="1" applyAlignment="1">
      <alignment horizontal="left" vertical="center" wrapText="1" indent="1"/>
    </xf>
    <xf numFmtId="0" fontId="2" fillId="0" borderId="0" xfId="0" applyFont="1"/>
    <xf numFmtId="0" fontId="11" fillId="2" borderId="4" xfId="0" applyFont="1" applyFill="1" applyBorder="1" applyAlignment="1">
      <alignment horizontal="left" wrapText="1"/>
    </xf>
    <xf numFmtId="0" fontId="11" fillId="2" borderId="5" xfId="0" applyFont="1" applyFill="1" applyBorder="1" applyAlignment="1">
      <alignment horizontal="left" wrapText="1"/>
    </xf>
    <xf numFmtId="0" fontId="11" fillId="2" borderId="0" xfId="0" applyFont="1" applyFill="1" applyAlignment="1">
      <alignment horizontal="left" wrapText="1"/>
    </xf>
    <xf numFmtId="0" fontId="6" fillId="2" borderId="1" xfId="0" applyFont="1" applyFill="1" applyBorder="1" applyAlignment="1">
      <alignment horizontal="center"/>
    </xf>
    <xf numFmtId="0" fontId="6" fillId="2" borderId="1" xfId="0" applyFont="1" applyFill="1" applyBorder="1" applyAlignment="1">
      <alignment horizontal="left" indent="1"/>
    </xf>
    <xf numFmtId="0" fontId="6" fillId="2" borderId="1" xfId="0" applyFont="1" applyFill="1" applyBorder="1" applyAlignment="1">
      <alignment horizontal="center" vertical="center"/>
    </xf>
    <xf numFmtId="43" fontId="6" fillId="2" borderId="1" xfId="2" applyFont="1" applyFill="1" applyBorder="1" applyAlignment="1">
      <alignment horizontal="center" vertical="center"/>
    </xf>
    <xf numFmtId="0" fontId="9" fillId="5" borderId="2" xfId="1" applyFont="1" applyFill="1" applyBorder="1" applyAlignment="1">
      <alignment horizontal="center" vertical="center"/>
    </xf>
    <xf numFmtId="0" fontId="11" fillId="4" borderId="2" xfId="0" applyFont="1" applyFill="1" applyBorder="1" applyAlignment="1">
      <alignment horizontal="center" vertical="center" wrapText="1"/>
    </xf>
    <xf numFmtId="166" fontId="8" fillId="3" borderId="2" xfId="1" applyNumberFormat="1" applyFont="1" applyFill="1" applyBorder="1" applyAlignment="1">
      <alignment horizontal="center" vertical="center"/>
    </xf>
    <xf numFmtId="4" fontId="4" fillId="0" borderId="2" xfId="0" applyNumberFormat="1" applyFont="1" applyBorder="1" applyAlignment="1">
      <alignment horizontal="center" vertical="center"/>
    </xf>
    <xf numFmtId="4" fontId="4" fillId="0" borderId="2" xfId="0" applyNumberFormat="1" applyFont="1" applyBorder="1" applyAlignment="1">
      <alignment horizontal="left" vertical="center" indent="1"/>
    </xf>
    <xf numFmtId="0" fontId="4" fillId="0" borderId="2" xfId="0" applyFont="1" applyBorder="1" applyAlignment="1">
      <alignment horizontal="center" vertical="center"/>
    </xf>
    <xf numFmtId="49" fontId="8" fillId="8" borderId="2" xfId="1" applyNumberFormat="1" applyFont="1" applyFill="1" applyBorder="1" applyAlignment="1">
      <alignment horizontal="center" vertical="top"/>
    </xf>
    <xf numFmtId="49" fontId="9" fillId="8" borderId="3" xfId="1" applyNumberFormat="1" applyFont="1" applyFill="1" applyBorder="1" applyAlignment="1">
      <alignment horizontal="center" vertical="center"/>
    </xf>
    <xf numFmtId="43" fontId="9" fillId="8" borderId="3" xfId="2" applyFont="1" applyFill="1" applyBorder="1" applyAlignment="1">
      <alignment horizontal="center" vertical="center"/>
    </xf>
    <xf numFmtId="49" fontId="8" fillId="0" borderId="3" xfId="1" applyNumberFormat="1" applyFont="1" applyBorder="1" applyAlignment="1">
      <alignment horizontal="center" vertical="top"/>
    </xf>
    <xf numFmtId="164" fontId="9" fillId="2" borderId="7" xfId="1" applyNumberFormat="1" applyFont="1" applyFill="1" applyBorder="1" applyAlignment="1">
      <alignment horizontal="center" vertical="center"/>
    </xf>
    <xf numFmtId="43" fontId="9" fillId="5" borderId="4" xfId="2" applyFont="1" applyFill="1" applyBorder="1" applyAlignment="1">
      <alignment horizontal="center" vertical="center"/>
    </xf>
    <xf numFmtId="43" fontId="9" fillId="8" borderId="8" xfId="2" applyFont="1" applyFill="1" applyBorder="1" applyAlignment="1">
      <alignment horizontal="center" vertical="center"/>
    </xf>
    <xf numFmtId="164" fontId="9" fillId="5" borderId="6" xfId="1" applyNumberFormat="1" applyFont="1" applyFill="1" applyBorder="1" applyAlignment="1">
      <alignment horizontal="center" vertical="center"/>
    </xf>
    <xf numFmtId="164" fontId="9" fillId="4" borderId="6" xfId="1" applyNumberFormat="1" applyFont="1" applyFill="1" applyBorder="1" applyAlignment="1">
      <alignment horizontal="center" vertical="center"/>
    </xf>
    <xf numFmtId="164" fontId="6" fillId="2" borderId="7" xfId="0" applyNumberFormat="1" applyFont="1" applyFill="1" applyBorder="1" applyAlignment="1">
      <alignment horizontal="center" vertical="center"/>
    </xf>
    <xf numFmtId="7" fontId="20" fillId="0" borderId="2" xfId="2" applyNumberFormat="1" applyFont="1" applyBorder="1"/>
    <xf numFmtId="7" fontId="20" fillId="0" borderId="4" xfId="2" applyNumberFormat="1" applyFont="1" applyBorder="1"/>
    <xf numFmtId="7" fontId="20" fillId="0" borderId="2" xfId="2" applyNumberFormat="1" applyFont="1" applyFill="1" applyBorder="1"/>
    <xf numFmtId="0" fontId="1" fillId="0" borderId="0" xfId="0" applyFont="1"/>
    <xf numFmtId="167" fontId="8" fillId="3" borderId="2" xfId="1" applyNumberFormat="1" applyFont="1" applyFill="1" applyBorder="1" applyAlignment="1">
      <alignment horizontal="center" vertical="center"/>
    </xf>
    <xf numFmtId="0" fontId="1" fillId="0" borderId="0" xfId="0" applyFont="1" applyAlignment="1">
      <alignment horizontal="center"/>
    </xf>
    <xf numFmtId="0" fontId="1" fillId="2" borderId="0" xfId="0" applyFont="1" applyFill="1" applyAlignment="1">
      <alignment horizontal="center"/>
    </xf>
    <xf numFmtId="0" fontId="1" fillId="2" borderId="0" xfId="0" applyFont="1" applyFill="1" applyAlignment="1">
      <alignment horizontal="left" indent="1"/>
    </xf>
    <xf numFmtId="164" fontId="1" fillId="2" borderId="0" xfId="0" applyNumberFormat="1" applyFont="1" applyFill="1" applyAlignment="1">
      <alignment horizontal="center" vertical="center"/>
    </xf>
    <xf numFmtId="4" fontId="1" fillId="2" borderId="0" xfId="0" applyNumberFormat="1" applyFont="1" applyFill="1" applyAlignment="1">
      <alignment horizontal="center" vertical="center"/>
    </xf>
    <xf numFmtId="0" fontId="1" fillId="2" borderId="0" xfId="0" applyFont="1" applyFill="1" applyAlignment="1">
      <alignment horizontal="center" vertical="center"/>
    </xf>
    <xf numFmtId="0" fontId="1" fillId="0" borderId="7" xfId="0" applyFont="1" applyBorder="1"/>
    <xf numFmtId="0" fontId="1" fillId="0" borderId="9" xfId="0" applyFont="1" applyBorder="1"/>
    <xf numFmtId="0" fontId="1" fillId="0" borderId="6" xfId="0" applyFont="1" applyBorder="1"/>
    <xf numFmtId="0" fontId="1" fillId="0" borderId="2" xfId="0" applyFont="1" applyBorder="1"/>
    <xf numFmtId="166" fontId="1" fillId="5" borderId="2" xfId="1" applyNumberFormat="1" applyFont="1" applyFill="1" applyBorder="1" applyAlignment="1">
      <alignment horizontal="center" vertical="center"/>
    </xf>
    <xf numFmtId="168" fontId="1" fillId="5" borderId="2" xfId="1" applyNumberFormat="1" applyFont="1" applyFill="1" applyBorder="1" applyAlignment="1">
      <alignment horizontal="center" vertical="center"/>
    </xf>
    <xf numFmtId="167" fontId="1" fillId="5" borderId="2" xfId="1" applyNumberFormat="1" applyFont="1" applyFill="1" applyBorder="1" applyAlignment="1">
      <alignment horizontal="center" vertical="center"/>
    </xf>
    <xf numFmtId="49" fontId="9" fillId="8" borderId="2" xfId="1" applyNumberFormat="1" applyFont="1" applyFill="1" applyBorder="1" applyAlignment="1">
      <alignment horizontal="center" vertical="top"/>
    </xf>
    <xf numFmtId="7" fontId="1" fillId="0" borderId="6" xfId="0" applyNumberFormat="1" applyFont="1" applyBorder="1"/>
    <xf numFmtId="7" fontId="11" fillId="0" borderId="6" xfId="0" applyNumberFormat="1" applyFont="1" applyBorder="1"/>
    <xf numFmtId="164" fontId="9" fillId="8" borderId="2" xfId="1" applyNumberFormat="1" applyFont="1" applyFill="1" applyBorder="1" applyAlignment="1">
      <alignment horizontal="center" vertical="top"/>
    </xf>
    <xf numFmtId="49" fontId="9" fillId="8" borderId="2" xfId="1" applyNumberFormat="1" applyFont="1" applyFill="1" applyBorder="1" applyAlignment="1">
      <alignment horizontal="left" vertical="top" indent="1"/>
    </xf>
    <xf numFmtId="49" fontId="9" fillId="8" borderId="3" xfId="1" applyNumberFormat="1" applyFont="1" applyFill="1" applyBorder="1" applyAlignment="1">
      <alignment horizontal="left" vertical="center" indent="1"/>
    </xf>
    <xf numFmtId="0" fontId="22" fillId="0" borderId="0" xfId="0" applyFont="1"/>
    <xf numFmtId="0" fontId="23" fillId="0" borderId="0" xfId="0" applyFont="1"/>
    <xf numFmtId="0" fontId="22" fillId="0" borderId="0" xfId="0" applyFont="1" applyAlignment="1">
      <alignment horizontal="center"/>
    </xf>
    <xf numFmtId="0" fontId="24" fillId="9" borderId="4" xfId="0" applyFont="1" applyFill="1" applyBorder="1" applyAlignment="1">
      <alignment horizontal="center" vertical="center"/>
    </xf>
    <xf numFmtId="0" fontId="24" fillId="9" borderId="5" xfId="0" quotePrefix="1" applyFont="1" applyFill="1" applyBorder="1" applyAlignment="1">
      <alignment vertical="center"/>
    </xf>
    <xf numFmtId="0" fontId="24" fillId="9" borderId="5" xfId="0" applyFont="1" applyFill="1" applyBorder="1" applyAlignment="1">
      <alignment vertical="center"/>
    </xf>
    <xf numFmtId="0" fontId="24" fillId="9" borderId="5" xfId="0" applyFont="1" applyFill="1" applyBorder="1" applyAlignment="1">
      <alignment horizontal="center" vertical="center"/>
    </xf>
    <xf numFmtId="0" fontId="24" fillId="9" borderId="6" xfId="0" applyFont="1" applyFill="1" applyBorder="1" applyAlignment="1">
      <alignment horizontal="center" vertical="center"/>
    </xf>
    <xf numFmtId="0" fontId="23" fillId="10" borderId="2" xfId="0" applyFont="1" applyFill="1" applyBorder="1" applyAlignment="1">
      <alignment vertical="center"/>
    </xf>
    <xf numFmtId="0" fontId="24" fillId="10" borderId="13" xfId="0" applyFont="1" applyFill="1" applyBorder="1" applyAlignment="1">
      <alignment horizontal="left" vertical="center"/>
    </xf>
    <xf numFmtId="0" fontId="24" fillId="10" borderId="14" xfId="0" applyFont="1" applyFill="1" applyBorder="1" applyAlignment="1">
      <alignment horizontal="center" vertical="center"/>
    </xf>
    <xf numFmtId="0" fontId="24" fillId="10" borderId="15" xfId="0" applyFont="1" applyFill="1" applyBorder="1" applyAlignment="1">
      <alignment horizontal="center" vertical="center"/>
    </xf>
    <xf numFmtId="0" fontId="25" fillId="0" borderId="14" xfId="0" applyFont="1" applyBorder="1" applyAlignment="1">
      <alignment horizontal="center" vertical="center"/>
    </xf>
    <xf numFmtId="0" fontId="26" fillId="0" borderId="16" xfId="0" applyFont="1" applyBorder="1" applyAlignment="1">
      <alignment horizontal="left" vertical="center"/>
    </xf>
    <xf numFmtId="0" fontId="27" fillId="0" borderId="15" xfId="0" applyFont="1" applyBorder="1" applyAlignment="1">
      <alignment vertical="center"/>
    </xf>
    <xf numFmtId="0" fontId="18" fillId="0" borderId="14" xfId="0" applyFont="1" applyBorder="1" applyAlignment="1">
      <alignment horizontal="center" vertical="center"/>
    </xf>
    <xf numFmtId="0" fontId="28" fillId="0" borderId="15" xfId="0" applyFont="1" applyBorder="1" applyAlignment="1">
      <alignment horizontal="center" vertical="center"/>
    </xf>
    <xf numFmtId="0" fontId="22" fillId="0" borderId="7" xfId="0" applyFont="1" applyBorder="1" applyAlignment="1">
      <alignment horizontal="center" vertical="center"/>
    </xf>
    <xf numFmtId="0" fontId="28" fillId="0" borderId="17" xfId="0" applyFont="1" applyBorder="1" applyAlignment="1">
      <alignment vertical="center"/>
    </xf>
    <xf numFmtId="0" fontId="18" fillId="0" borderId="18" xfId="0" applyFont="1" applyBorder="1" applyAlignment="1">
      <alignment vertical="center"/>
    </xf>
    <xf numFmtId="0" fontId="18" fillId="0" borderId="7" xfId="0" applyFont="1" applyBorder="1" applyAlignment="1">
      <alignment horizontal="center" vertical="center"/>
    </xf>
    <xf numFmtId="44" fontId="18" fillId="0" borderId="7" xfId="3" applyFont="1" applyBorder="1" applyAlignment="1">
      <alignment horizontal="center" vertical="center"/>
    </xf>
    <xf numFmtId="2" fontId="18" fillId="0" borderId="7" xfId="0" applyNumberFormat="1" applyFont="1" applyBorder="1" applyAlignment="1">
      <alignment horizontal="center" vertical="center"/>
    </xf>
    <xf numFmtId="44" fontId="28" fillId="0" borderId="18" xfId="3" applyFont="1" applyBorder="1" applyAlignment="1">
      <alignment horizontal="center" vertical="center"/>
    </xf>
    <xf numFmtId="0" fontId="22" fillId="0" borderId="3" xfId="0" applyFont="1" applyBorder="1" applyAlignment="1">
      <alignment horizontal="center" vertical="center"/>
    </xf>
    <xf numFmtId="0" fontId="28" fillId="11" borderId="4" xfId="0" applyFont="1" applyFill="1" applyBorder="1" applyAlignment="1">
      <alignment horizontal="center" vertical="center"/>
    </xf>
    <xf numFmtId="0" fontId="18" fillId="11" borderId="5" xfId="0" applyFont="1" applyFill="1" applyBorder="1" applyAlignment="1">
      <alignment vertical="center"/>
    </xf>
    <xf numFmtId="0" fontId="18" fillId="11" borderId="5" xfId="0" applyFont="1" applyFill="1" applyBorder="1" applyAlignment="1">
      <alignment horizontal="center" vertical="center"/>
    </xf>
    <xf numFmtId="2" fontId="18" fillId="11" borderId="5" xfId="0" applyNumberFormat="1" applyFont="1" applyFill="1" applyBorder="1" applyAlignment="1">
      <alignment horizontal="center" vertical="center"/>
    </xf>
    <xf numFmtId="44" fontId="28" fillId="11" borderId="6" xfId="3" applyFont="1" applyFill="1" applyBorder="1" applyAlignment="1">
      <alignment horizontal="center" vertical="center"/>
    </xf>
    <xf numFmtId="0" fontId="27" fillId="0" borderId="13" xfId="0" applyFont="1" applyBorder="1" applyAlignment="1">
      <alignment vertical="center"/>
    </xf>
    <xf numFmtId="2" fontId="18" fillId="0" borderId="14" xfId="0" applyNumberFormat="1" applyFont="1" applyBorder="1" applyAlignment="1">
      <alignment horizontal="center" vertical="center"/>
    </xf>
    <xf numFmtId="0" fontId="25" fillId="0" borderId="7" xfId="0" applyFont="1" applyBorder="1" applyAlignment="1">
      <alignment horizontal="center" vertical="center"/>
    </xf>
    <xf numFmtId="0" fontId="18" fillId="0" borderId="0" xfId="0" applyFont="1" applyAlignment="1">
      <alignment vertical="center"/>
    </xf>
    <xf numFmtId="2" fontId="29" fillId="11" borderId="5" xfId="0" applyNumberFormat="1" applyFont="1" applyFill="1" applyBorder="1" applyAlignment="1">
      <alignment horizontal="center" vertical="center"/>
    </xf>
    <xf numFmtId="169" fontId="25" fillId="12" borderId="16" xfId="0" applyNumberFormat="1" applyFont="1" applyFill="1" applyBorder="1" applyAlignment="1">
      <alignment horizontal="center" vertical="center"/>
    </xf>
    <xf numFmtId="169" fontId="25" fillId="12" borderId="13" xfId="0" applyNumberFormat="1" applyFont="1" applyFill="1" applyBorder="1" applyAlignment="1">
      <alignment horizontal="center" vertical="center"/>
    </xf>
    <xf numFmtId="0" fontId="24" fillId="12" borderId="13" xfId="0" applyFont="1" applyFill="1" applyBorder="1" applyAlignment="1">
      <alignment vertical="center"/>
    </xf>
    <xf numFmtId="0" fontId="30" fillId="12" borderId="13" xfId="0" applyFont="1" applyFill="1" applyBorder="1" applyAlignment="1">
      <alignment horizontal="center" vertical="center"/>
    </xf>
    <xf numFmtId="4" fontId="31" fillId="12" borderId="13" xfId="0" applyNumberFormat="1" applyFont="1" applyFill="1" applyBorder="1" applyAlignment="1">
      <alignment vertical="center"/>
    </xf>
    <xf numFmtId="44" fontId="31" fillId="12" borderId="2" xfId="3" applyFont="1" applyFill="1" applyBorder="1" applyAlignment="1">
      <alignment vertical="center"/>
    </xf>
    <xf numFmtId="169" fontId="25" fillId="12" borderId="17" xfId="0" applyNumberFormat="1" applyFont="1" applyFill="1" applyBorder="1" applyAlignment="1">
      <alignment horizontal="center" vertical="center"/>
    </xf>
    <xf numFmtId="169" fontId="25" fillId="12" borderId="0" xfId="0" applyNumberFormat="1" applyFont="1" applyFill="1" applyAlignment="1">
      <alignment horizontal="center" vertical="center"/>
    </xf>
    <xf numFmtId="0" fontId="24" fillId="12" borderId="0" xfId="0" applyFont="1" applyFill="1" applyAlignment="1">
      <alignment vertical="center"/>
    </xf>
    <xf numFmtId="0" fontId="30" fillId="12" borderId="0" xfId="0" applyFont="1" applyFill="1" applyAlignment="1">
      <alignment horizontal="center" vertical="center"/>
    </xf>
    <xf numFmtId="4" fontId="31" fillId="12" borderId="0" xfId="0" applyNumberFormat="1" applyFont="1" applyFill="1" applyAlignment="1">
      <alignment vertical="center"/>
    </xf>
    <xf numFmtId="44" fontId="25" fillId="12" borderId="2" xfId="3" applyFont="1" applyFill="1" applyBorder="1" applyAlignment="1">
      <alignment horizontal="left" vertical="center"/>
    </xf>
    <xf numFmtId="169" fontId="25" fillId="12" borderId="8" xfId="0" applyNumberFormat="1" applyFont="1" applyFill="1" applyBorder="1" applyAlignment="1">
      <alignment horizontal="center" vertical="center"/>
    </xf>
    <xf numFmtId="169" fontId="25" fillId="12" borderId="19" xfId="0" applyNumberFormat="1" applyFont="1" applyFill="1" applyBorder="1" applyAlignment="1">
      <alignment horizontal="center" vertical="center"/>
    </xf>
    <xf numFmtId="0" fontId="24" fillId="12" borderId="19" xfId="0" applyFont="1" applyFill="1" applyBorder="1" applyAlignment="1">
      <alignment horizontal="left" vertical="center"/>
    </xf>
    <xf numFmtId="0" fontId="30" fillId="12" borderId="19" xfId="0" applyFont="1" applyFill="1" applyBorder="1" applyAlignment="1">
      <alignment horizontal="center" vertical="center"/>
    </xf>
    <xf numFmtId="4" fontId="31" fillId="12" borderId="19" xfId="0" applyNumberFormat="1" applyFont="1" applyFill="1" applyBorder="1" applyAlignment="1">
      <alignment vertical="center"/>
    </xf>
    <xf numFmtId="44" fontId="24" fillId="12" borderId="2" xfId="3" applyFont="1" applyFill="1" applyBorder="1" applyAlignment="1">
      <alignment horizontal="left" vertical="center"/>
    </xf>
    <xf numFmtId="0" fontId="23" fillId="0" borderId="0" xfId="0" applyFont="1" applyAlignment="1">
      <alignment horizontal="center"/>
    </xf>
    <xf numFmtId="0" fontId="23" fillId="0" borderId="16" xfId="0" applyFont="1" applyBorder="1"/>
    <xf numFmtId="0" fontId="28" fillId="0" borderId="16" xfId="0" applyFont="1" applyBorder="1" applyAlignment="1">
      <alignment vertical="center"/>
    </xf>
    <xf numFmtId="0" fontId="18" fillId="0" borderId="15" xfId="0" applyFont="1" applyBorder="1" applyAlignment="1">
      <alignment vertical="center"/>
    </xf>
    <xf numFmtId="44" fontId="18" fillId="0" borderId="14" xfId="3" applyFont="1" applyBorder="1" applyAlignment="1">
      <alignment horizontal="center" vertical="center"/>
    </xf>
    <xf numFmtId="44" fontId="28" fillId="0" borderId="15" xfId="0" applyNumberFormat="1" applyFont="1" applyBorder="1" applyAlignment="1">
      <alignment horizontal="center" vertical="center"/>
    </xf>
    <xf numFmtId="0" fontId="23" fillId="0" borderId="17" xfId="0" applyFont="1" applyBorder="1"/>
    <xf numFmtId="44" fontId="28" fillId="0" borderId="18" xfId="0" applyNumberFormat="1" applyFont="1" applyBorder="1" applyAlignment="1">
      <alignment horizontal="center" vertical="center"/>
    </xf>
    <xf numFmtId="0" fontId="18" fillId="0" borderId="3" xfId="0" applyFont="1" applyBorder="1" applyAlignment="1">
      <alignment horizontal="center" vertical="center"/>
    </xf>
    <xf numFmtId="44" fontId="18" fillId="0" borderId="3" xfId="3" applyFont="1" applyBorder="1" applyAlignment="1">
      <alignment horizontal="center" vertical="center"/>
    </xf>
    <xf numFmtId="2" fontId="18" fillId="0" borderId="3" xfId="0" applyNumberFormat="1" applyFont="1" applyBorder="1" applyAlignment="1">
      <alignment horizontal="center" vertical="center"/>
    </xf>
    <xf numFmtId="44" fontId="28" fillId="0" borderId="9" xfId="0" applyNumberFormat="1" applyFont="1" applyBorder="1" applyAlignment="1">
      <alignment horizontal="center" vertical="center"/>
    </xf>
    <xf numFmtId="0" fontId="23" fillId="0" borderId="4" xfId="0" applyFont="1" applyBorder="1"/>
    <xf numFmtId="0" fontId="18" fillId="0" borderId="0" xfId="0" applyFont="1" applyAlignment="1">
      <alignment horizontal="right" vertical="center"/>
    </xf>
    <xf numFmtId="0" fontId="12" fillId="0" borderId="2" xfId="0" applyFont="1" applyBorder="1"/>
    <xf numFmtId="49" fontId="8" fillId="0" borderId="14" xfId="1" applyNumberFormat="1" applyFont="1" applyBorder="1" applyAlignment="1">
      <alignment horizontal="center" vertical="top"/>
    </xf>
    <xf numFmtId="4" fontId="8" fillId="0" borderId="14" xfId="1" applyNumberFormat="1" applyFont="1" applyBorder="1" applyAlignment="1">
      <alignment horizontal="center" vertical="top"/>
    </xf>
    <xf numFmtId="7" fontId="20" fillId="0" borderId="14" xfId="2" applyNumberFormat="1" applyFont="1" applyBorder="1"/>
    <xf numFmtId="7" fontId="20" fillId="0" borderId="16" xfId="2" applyNumberFormat="1" applyFont="1" applyBorder="1"/>
    <xf numFmtId="4" fontId="8" fillId="0" borderId="3" xfId="1" applyNumberFormat="1" applyFont="1" applyBorder="1" applyAlignment="1">
      <alignment horizontal="center" vertical="top"/>
    </xf>
    <xf numFmtId="7" fontId="20" fillId="0" borderId="8" xfId="2" applyNumberFormat="1" applyFont="1" applyBorder="1"/>
    <xf numFmtId="7" fontId="20" fillId="0" borderId="3" xfId="2" applyNumberFormat="1" applyFont="1" applyBorder="1"/>
    <xf numFmtId="0" fontId="23" fillId="0" borderId="5" xfId="0" applyFont="1" applyBorder="1"/>
    <xf numFmtId="0" fontId="23" fillId="0" borderId="5" xfId="0" applyFont="1" applyBorder="1" applyAlignment="1">
      <alignment horizontal="center"/>
    </xf>
    <xf numFmtId="0" fontId="23" fillId="0" borderId="6" xfId="0" applyFont="1" applyBorder="1" applyAlignment="1">
      <alignment horizontal="center"/>
    </xf>
    <xf numFmtId="0" fontId="28" fillId="0" borderId="0" xfId="0" applyFont="1" applyAlignment="1">
      <alignment vertical="center"/>
    </xf>
    <xf numFmtId="0" fontId="23" fillId="0" borderId="7" xfId="0" applyFont="1" applyBorder="1"/>
    <xf numFmtId="0" fontId="24" fillId="0" borderId="5" xfId="0" applyFont="1" applyBorder="1"/>
    <xf numFmtId="44" fontId="31" fillId="12" borderId="3" xfId="3" applyFont="1" applyFill="1" applyBorder="1" applyAlignment="1">
      <alignment vertical="center"/>
    </xf>
    <xf numFmtId="0" fontId="18" fillId="0" borderId="19" xfId="0" applyFont="1" applyBorder="1" applyAlignment="1">
      <alignment horizontal="right" vertical="center"/>
    </xf>
    <xf numFmtId="44" fontId="28" fillId="0" borderId="7" xfId="0" applyNumberFormat="1" applyFont="1" applyBorder="1" applyAlignment="1">
      <alignment horizontal="center" vertical="center"/>
    </xf>
    <xf numFmtId="44" fontId="28" fillId="0" borderId="3" xfId="3" applyFont="1" applyBorder="1" applyAlignment="1">
      <alignment horizontal="center" vertical="center"/>
    </xf>
    <xf numFmtId="0" fontId="28" fillId="0" borderId="19" xfId="0" applyFont="1" applyBorder="1" applyAlignment="1">
      <alignment vertical="center"/>
    </xf>
    <xf numFmtId="0" fontId="25" fillId="0" borderId="3" xfId="0" applyFont="1" applyBorder="1" applyAlignment="1">
      <alignment horizontal="center" vertical="center"/>
    </xf>
    <xf numFmtId="44" fontId="31" fillId="12" borderId="6" xfId="3" applyFont="1" applyFill="1" applyBorder="1" applyAlignment="1">
      <alignment vertical="center"/>
    </xf>
    <xf numFmtId="44" fontId="25" fillId="12" borderId="6" xfId="3" applyFont="1" applyFill="1" applyBorder="1" applyAlignment="1">
      <alignment horizontal="left" vertical="center"/>
    </xf>
    <xf numFmtId="44" fontId="24" fillId="12" borderId="6" xfId="3" applyFont="1" applyFill="1" applyBorder="1" applyAlignment="1">
      <alignment horizontal="left" vertical="center"/>
    </xf>
    <xf numFmtId="4" fontId="31" fillId="12" borderId="15" xfId="0" applyNumberFormat="1" applyFont="1" applyFill="1" applyBorder="1" applyAlignment="1">
      <alignment vertical="center"/>
    </xf>
    <xf numFmtId="4" fontId="31" fillId="12" borderId="18" xfId="0" applyNumberFormat="1" applyFont="1" applyFill="1" applyBorder="1" applyAlignment="1">
      <alignment vertical="center"/>
    </xf>
    <xf numFmtId="4" fontId="31" fillId="12" borderId="9" xfId="0" applyNumberFormat="1" applyFont="1" applyFill="1" applyBorder="1" applyAlignment="1">
      <alignment vertical="center"/>
    </xf>
    <xf numFmtId="0" fontId="24" fillId="0" borderId="5" xfId="4" applyFont="1" applyBorder="1"/>
    <xf numFmtId="7" fontId="20" fillId="0" borderId="14" xfId="2" applyNumberFormat="1" applyFont="1" applyFill="1" applyBorder="1"/>
    <xf numFmtId="7" fontId="20" fillId="2" borderId="2" xfId="2" applyNumberFormat="1" applyFont="1" applyFill="1" applyBorder="1"/>
    <xf numFmtId="7" fontId="20" fillId="2" borderId="4" xfId="2" applyNumberFormat="1" applyFont="1" applyFill="1" applyBorder="1"/>
    <xf numFmtId="7" fontId="1" fillId="0" borderId="2" xfId="0" applyNumberFormat="1" applyFont="1" applyBorder="1"/>
    <xf numFmtId="0" fontId="4" fillId="0" borderId="2" xfId="0" quotePrefix="1" applyFont="1" applyBorder="1" applyAlignment="1">
      <alignment horizontal="center" vertical="center"/>
    </xf>
    <xf numFmtId="0" fontId="20" fillId="0" borderId="17" xfId="0" applyFont="1" applyBorder="1" applyAlignment="1">
      <alignment horizontal="center"/>
    </xf>
    <xf numFmtId="49" fontId="8" fillId="0" borderId="0" xfId="1" applyNumberFormat="1" applyFont="1" applyAlignment="1">
      <alignment horizontal="left" vertical="center"/>
    </xf>
    <xf numFmtId="49" fontId="8" fillId="0" borderId="0" xfId="1" applyNumberFormat="1" applyFont="1" applyAlignment="1">
      <alignment horizontal="left" vertical="center" indent="1"/>
    </xf>
    <xf numFmtId="0" fontId="12" fillId="0" borderId="17" xfId="0" applyFont="1" applyBorder="1" applyAlignment="1">
      <alignment horizontal="center"/>
    </xf>
    <xf numFmtId="169" fontId="25" fillId="0" borderId="0" xfId="0" applyNumberFormat="1" applyFont="1" applyAlignment="1">
      <alignment horizontal="center" vertical="center"/>
    </xf>
    <xf numFmtId="0" fontId="30" fillId="0" borderId="0" xfId="0" applyFont="1" applyAlignment="1">
      <alignment horizontal="center" vertical="center"/>
    </xf>
    <xf numFmtId="4" fontId="31" fillId="0" borderId="0" xfId="0" applyNumberFormat="1" applyFont="1" applyAlignment="1">
      <alignment vertical="center"/>
    </xf>
    <xf numFmtId="44" fontId="24" fillId="0" borderId="0" xfId="3" applyFont="1" applyFill="1" applyBorder="1" applyAlignment="1">
      <alignment horizontal="left" vertical="center"/>
    </xf>
    <xf numFmtId="0" fontId="24" fillId="0" borderId="0" xfId="0" applyFont="1" applyAlignment="1">
      <alignment horizontal="left" vertical="center"/>
    </xf>
    <xf numFmtId="0" fontId="25" fillId="0" borderId="4" xfId="0" applyFont="1" applyBorder="1" applyAlignment="1">
      <alignment horizontal="center" vertical="center"/>
    </xf>
    <xf numFmtId="0" fontId="23" fillId="0" borderId="0" xfId="4" applyFont="1"/>
    <xf numFmtId="0" fontId="23" fillId="0" borderId="0" xfId="4" applyFont="1" applyAlignment="1">
      <alignment horizontal="center"/>
    </xf>
    <xf numFmtId="0" fontId="24" fillId="0" borderId="0" xfId="4" applyFont="1"/>
    <xf numFmtId="0" fontId="22" fillId="0" borderId="0" xfId="4" applyFont="1"/>
    <xf numFmtId="0" fontId="22" fillId="0" borderId="0" xfId="4" applyFont="1" applyAlignment="1">
      <alignment horizontal="center"/>
    </xf>
    <xf numFmtId="0" fontId="24" fillId="0" borderId="0" xfId="4" applyFont="1" applyAlignment="1">
      <alignment horizontal="center" vertical="center"/>
    </xf>
    <xf numFmtId="0" fontId="24" fillId="9" borderId="4" xfId="4" applyFont="1" applyFill="1" applyBorder="1" applyAlignment="1">
      <alignment horizontal="center" vertical="center"/>
    </xf>
    <xf numFmtId="0" fontId="24" fillId="9" borderId="5" xfId="4" quotePrefix="1" applyFont="1" applyFill="1" applyBorder="1" applyAlignment="1">
      <alignment vertical="center"/>
    </xf>
    <xf numFmtId="0" fontId="24" fillId="9" borderId="5" xfId="4" applyFont="1" applyFill="1" applyBorder="1" applyAlignment="1">
      <alignment vertical="center"/>
    </xf>
    <xf numFmtId="0" fontId="24" fillId="9" borderId="6" xfId="4" applyFont="1" applyFill="1" applyBorder="1" applyAlignment="1">
      <alignment horizontal="center" vertical="center"/>
    </xf>
    <xf numFmtId="0" fontId="33" fillId="0" borderId="0" xfId="4"/>
    <xf numFmtId="0" fontId="25" fillId="0" borderId="2" xfId="4" applyFont="1" applyBorder="1" applyAlignment="1">
      <alignment horizontal="center" vertical="center"/>
    </xf>
    <xf numFmtId="0" fontId="25" fillId="0" borderId="13" xfId="4" applyFont="1" applyBorder="1" applyAlignment="1">
      <alignment horizontal="left" vertical="center"/>
    </xf>
    <xf numFmtId="0" fontId="25" fillId="0" borderId="2" xfId="4" quotePrefix="1" applyFont="1" applyBorder="1" applyAlignment="1">
      <alignment horizontal="center" vertical="center"/>
    </xf>
    <xf numFmtId="0" fontId="25" fillId="0" borderId="4" xfId="4" quotePrefix="1" applyFont="1" applyBorder="1" applyAlignment="1">
      <alignment vertical="center"/>
    </xf>
    <xf numFmtId="0" fontId="25" fillId="0" borderId="6" xfId="4" applyFont="1" applyBorder="1" applyAlignment="1">
      <alignment vertical="center"/>
    </xf>
    <xf numFmtId="44" fontId="31" fillId="0" borderId="2" xfId="10" applyFont="1" applyFill="1" applyBorder="1" applyAlignment="1">
      <alignment horizontal="left" vertical="center"/>
    </xf>
    <xf numFmtId="44" fontId="23" fillId="0" borderId="0" xfId="4" applyNumberFormat="1" applyFont="1" applyAlignment="1">
      <alignment horizontal="center" vertical="center"/>
    </xf>
    <xf numFmtId="44" fontId="23" fillId="0" borderId="0" xfId="4" applyNumberFormat="1" applyFont="1" applyAlignment="1">
      <alignment vertical="center"/>
    </xf>
    <xf numFmtId="44" fontId="23" fillId="0" borderId="0" xfId="4" applyNumberFormat="1" applyFont="1" applyAlignment="1">
      <alignment horizontal="right" vertical="center"/>
    </xf>
    <xf numFmtId="0" fontId="24" fillId="0" borderId="5" xfId="4" quotePrefix="1" applyFont="1" applyBorder="1" applyAlignment="1">
      <alignment horizontal="center" vertical="center"/>
    </xf>
    <xf numFmtId="0" fontId="24" fillId="0" borderId="5" xfId="4" quotePrefix="1" applyFont="1" applyBorder="1" applyAlignment="1">
      <alignment vertical="center"/>
    </xf>
    <xf numFmtId="0" fontId="24" fillId="0" borderId="5" xfId="4" applyFont="1" applyBorder="1" applyAlignment="1">
      <alignment vertical="center"/>
    </xf>
    <xf numFmtId="0" fontId="24" fillId="0" borderId="5" xfId="4" applyFont="1" applyBorder="1" applyAlignment="1">
      <alignment horizontal="center" vertical="center"/>
    </xf>
    <xf numFmtId="169" fontId="34" fillId="13" borderId="16" xfId="4" applyNumberFormat="1" applyFont="1" applyFill="1" applyBorder="1" applyAlignment="1">
      <alignment horizontal="center" vertical="center"/>
    </xf>
    <xf numFmtId="0" fontId="36" fillId="13" borderId="13" xfId="4" applyFont="1" applyFill="1" applyBorder="1" applyAlignment="1">
      <alignment vertical="center"/>
    </xf>
    <xf numFmtId="0" fontId="37" fillId="13" borderId="13" xfId="4" applyFont="1" applyFill="1" applyBorder="1"/>
    <xf numFmtId="44" fontId="36" fillId="13" borderId="2" xfId="10" applyFont="1" applyFill="1" applyBorder="1" applyAlignment="1">
      <alignment vertical="center"/>
    </xf>
    <xf numFmtId="44" fontId="23" fillId="0" borderId="0" xfId="4" applyNumberFormat="1" applyFont="1"/>
    <xf numFmtId="169" fontId="34" fillId="13" borderId="17" xfId="4" applyNumberFormat="1" applyFont="1" applyFill="1" applyBorder="1" applyAlignment="1">
      <alignment horizontal="center" vertical="center"/>
    </xf>
    <xf numFmtId="0" fontId="36" fillId="13" borderId="0" xfId="4" applyFont="1" applyFill="1" applyAlignment="1">
      <alignment vertical="center"/>
    </xf>
    <xf numFmtId="0" fontId="37" fillId="13" borderId="0" xfId="4" applyFont="1" applyFill="1"/>
    <xf numFmtId="44" fontId="36" fillId="13" borderId="2" xfId="10" applyFont="1" applyFill="1" applyBorder="1" applyAlignment="1">
      <alignment horizontal="left" vertical="center"/>
    </xf>
    <xf numFmtId="169" fontId="34" fillId="13" borderId="8" xfId="4" applyNumberFormat="1" applyFont="1" applyFill="1" applyBorder="1" applyAlignment="1">
      <alignment horizontal="center" vertical="center"/>
    </xf>
    <xf numFmtId="0" fontId="36" fillId="13" borderId="19" xfId="4" applyFont="1" applyFill="1" applyBorder="1" applyAlignment="1">
      <alignment horizontal="left" vertical="center"/>
    </xf>
    <xf numFmtId="0" fontId="37" fillId="13" borderId="19" xfId="4" applyFont="1" applyFill="1" applyBorder="1"/>
    <xf numFmtId="169" fontId="25" fillId="0" borderId="0" xfId="4" applyNumberFormat="1" applyFont="1" applyAlignment="1">
      <alignment horizontal="center" vertical="center"/>
    </xf>
    <xf numFmtId="0" fontId="24" fillId="0" borderId="0" xfId="4" applyFont="1" applyAlignment="1">
      <alignment horizontal="left" vertical="center"/>
    </xf>
    <xf numFmtId="44" fontId="31" fillId="0" borderId="0" xfId="10" applyFont="1" applyFill="1" applyBorder="1" applyAlignment="1">
      <alignment horizontal="left" vertical="center"/>
    </xf>
    <xf numFmtId="44" fontId="23" fillId="0" borderId="0" xfId="10" applyFont="1" applyFill="1" applyBorder="1" applyAlignment="1">
      <alignment horizontal="left" vertical="center"/>
    </xf>
    <xf numFmtId="169" fontId="25" fillId="0" borderId="16" xfId="4" applyNumberFormat="1" applyFont="1" applyBorder="1" applyAlignment="1">
      <alignment horizontal="center" vertical="center"/>
    </xf>
    <xf numFmtId="169" fontId="22" fillId="0" borderId="13" xfId="4" applyNumberFormat="1" applyFont="1" applyBorder="1" applyAlignment="1">
      <alignment horizontal="left" vertical="center"/>
    </xf>
    <xf numFmtId="0" fontId="23" fillId="0" borderId="13" xfId="4" applyFont="1" applyBorder="1" applyAlignment="1">
      <alignment horizontal="right" vertical="center"/>
    </xf>
    <xf numFmtId="44" fontId="23" fillId="0" borderId="15" xfId="10" applyFont="1" applyFill="1" applyBorder="1" applyAlignment="1">
      <alignment horizontal="right" vertical="center"/>
    </xf>
    <xf numFmtId="169" fontId="25" fillId="0" borderId="17" xfId="4" applyNumberFormat="1" applyFont="1" applyBorder="1" applyAlignment="1">
      <alignment horizontal="center" vertical="center"/>
    </xf>
    <xf numFmtId="169" fontId="25" fillId="0" borderId="0" xfId="4" applyNumberFormat="1" applyFont="1" applyAlignment="1">
      <alignment horizontal="left" vertical="center"/>
    </xf>
    <xf numFmtId="0" fontId="25" fillId="0" borderId="0" xfId="4" applyFont="1" applyAlignment="1">
      <alignment horizontal="right" vertical="center"/>
    </xf>
    <xf numFmtId="10" fontId="24" fillId="0" borderId="18" xfId="6" applyNumberFormat="1" applyFont="1" applyFill="1" applyBorder="1" applyAlignment="1">
      <alignment horizontal="right" vertical="center"/>
    </xf>
    <xf numFmtId="169" fontId="22" fillId="0" borderId="0" xfId="4" applyNumberFormat="1" applyFont="1" applyAlignment="1">
      <alignment horizontal="left" vertical="center"/>
    </xf>
    <xf numFmtId="0" fontId="23" fillId="0" borderId="0" xfId="4" applyFont="1" applyAlignment="1">
      <alignment horizontal="right" vertical="center"/>
    </xf>
    <xf numFmtId="2" fontId="23" fillId="0" borderId="18" xfId="10" applyNumberFormat="1" applyFont="1" applyFill="1" applyBorder="1" applyAlignment="1">
      <alignment horizontal="right" vertical="center"/>
    </xf>
    <xf numFmtId="0" fontId="23" fillId="0" borderId="4" xfId="4" applyFont="1" applyBorder="1"/>
    <xf numFmtId="169" fontId="25" fillId="0" borderId="5" xfId="4" applyNumberFormat="1" applyFont="1" applyBorder="1" applyAlignment="1">
      <alignment horizontal="left" vertical="center"/>
    </xf>
    <xf numFmtId="0" fontId="38" fillId="0" borderId="5" xfId="4" applyFont="1" applyBorder="1" applyAlignment="1">
      <alignment horizontal="right"/>
    </xf>
    <xf numFmtId="44" fontId="24" fillId="0" borderId="6" xfId="10" applyFont="1" applyFill="1" applyBorder="1" applyAlignment="1">
      <alignment horizontal="left" vertical="center"/>
    </xf>
    <xf numFmtId="44" fontId="39" fillId="0" borderId="0" xfId="4" applyNumberFormat="1" applyFont="1" applyAlignment="1">
      <alignment horizontal="center"/>
    </xf>
    <xf numFmtId="0" fontId="25" fillId="5" borderId="5" xfId="0" applyFont="1" applyFill="1" applyBorder="1" applyAlignment="1">
      <alignment vertical="center"/>
    </xf>
    <xf numFmtId="0" fontId="11" fillId="5" borderId="4" xfId="0" applyFont="1" applyFill="1" applyBorder="1" applyAlignment="1">
      <alignment horizontal="left" wrapText="1"/>
    </xf>
    <xf numFmtId="0" fontId="11" fillId="5" borderId="6" xfId="0" applyFont="1" applyFill="1" applyBorder="1" applyAlignment="1">
      <alignment horizontal="left" wrapText="1"/>
    </xf>
    <xf numFmtId="0" fontId="11" fillId="5" borderId="2" xfId="0" applyFont="1" applyFill="1" applyBorder="1" applyAlignment="1">
      <alignment horizontal="left" wrapText="1"/>
    </xf>
    <xf numFmtId="0" fontId="25" fillId="5" borderId="4" xfId="0" applyFont="1" applyFill="1" applyBorder="1" applyAlignment="1">
      <alignment vertical="center"/>
    </xf>
    <xf numFmtId="0" fontId="25" fillId="5" borderId="6" xfId="0" applyFont="1" applyFill="1" applyBorder="1" applyAlignment="1">
      <alignment vertical="center"/>
    </xf>
    <xf numFmtId="0" fontId="25" fillId="10" borderId="4" xfId="4" applyFont="1" applyFill="1" applyBorder="1" applyAlignment="1">
      <alignment horizontal="center" vertical="center"/>
    </xf>
    <xf numFmtId="0" fontId="25" fillId="10" borderId="5" xfId="4" applyFont="1" applyFill="1" applyBorder="1" applyAlignment="1">
      <alignment horizontal="center" vertical="center"/>
    </xf>
    <xf numFmtId="0" fontId="25" fillId="10" borderId="6" xfId="4" applyFont="1" applyFill="1" applyBorder="1" applyAlignment="1">
      <alignment horizontal="center" vertical="center"/>
    </xf>
    <xf numFmtId="0" fontId="35" fillId="0" borderId="10" xfId="4" applyFont="1" applyBorder="1" applyAlignment="1">
      <alignment horizontal="center" vertical="center"/>
    </xf>
    <xf numFmtId="0" fontId="35" fillId="0" borderId="11" xfId="4" applyFont="1" applyBorder="1" applyAlignment="1">
      <alignment horizontal="center" vertical="center"/>
    </xf>
    <xf numFmtId="0" fontId="35" fillId="0" borderId="12" xfId="4" applyFont="1" applyBorder="1" applyAlignment="1">
      <alignment horizontal="center" vertical="center"/>
    </xf>
    <xf numFmtId="170" fontId="23" fillId="0" borderId="20" xfId="4" applyNumberFormat="1" applyFont="1" applyBorder="1" applyAlignment="1">
      <alignment horizontal="center" vertical="center"/>
    </xf>
    <xf numFmtId="170" fontId="23" fillId="0" borderId="0" xfId="4" applyNumberFormat="1" applyFont="1" applyAlignment="1">
      <alignment horizontal="center"/>
    </xf>
    <xf numFmtId="0" fontId="21" fillId="2" borderId="10" xfId="4" applyFont="1" applyFill="1" applyBorder="1" applyAlignment="1">
      <alignment horizontal="center" vertical="center" wrapText="1"/>
    </xf>
    <xf numFmtId="0" fontId="21" fillId="2" borderId="11" xfId="4" applyFont="1" applyFill="1" applyBorder="1" applyAlignment="1">
      <alignment horizontal="center" vertical="center"/>
    </xf>
    <xf numFmtId="0" fontId="21" fillId="2" borderId="12" xfId="4" applyFont="1" applyFill="1" applyBorder="1" applyAlignment="1">
      <alignment horizontal="center" vertical="center"/>
    </xf>
    <xf numFmtId="0" fontId="25" fillId="11" borderId="4" xfId="4" applyFont="1" applyFill="1" applyBorder="1" applyAlignment="1">
      <alignment horizontal="center" vertical="center"/>
    </xf>
    <xf numFmtId="0" fontId="25" fillId="11" borderId="5" xfId="4" applyFont="1" applyFill="1" applyBorder="1" applyAlignment="1">
      <alignment horizontal="center" vertical="center"/>
    </xf>
    <xf numFmtId="0" fontId="25" fillId="11" borderId="6" xfId="4" applyFont="1" applyFill="1" applyBorder="1" applyAlignment="1">
      <alignment horizontal="center" vertical="center"/>
    </xf>
    <xf numFmtId="43" fontId="9" fillId="4" borderId="2" xfId="2" applyFont="1" applyFill="1" applyBorder="1" applyAlignment="1">
      <alignment horizontal="center" vertical="center"/>
    </xf>
    <xf numFmtId="43" fontId="9" fillId="4" borderId="4" xfId="2" applyFont="1" applyFill="1" applyBorder="1" applyAlignment="1">
      <alignment horizontal="center" vertical="center"/>
    </xf>
    <xf numFmtId="0" fontId="5" fillId="4" borderId="2" xfId="0" applyFont="1" applyFill="1" applyBorder="1" applyAlignment="1">
      <alignment horizontal="left" vertical="center"/>
    </xf>
    <xf numFmtId="0" fontId="9" fillId="5" borderId="4" xfId="1" applyFont="1" applyFill="1" applyBorder="1" applyAlignment="1">
      <alignment horizontal="center" vertical="center"/>
    </xf>
    <xf numFmtId="0" fontId="9" fillId="5" borderId="5" xfId="1" applyFont="1" applyFill="1" applyBorder="1" applyAlignment="1">
      <alignment horizontal="center" vertical="center"/>
    </xf>
    <xf numFmtId="0" fontId="9" fillId="5" borderId="6" xfId="1" applyFont="1" applyFill="1" applyBorder="1" applyAlignment="1">
      <alignment horizontal="center" vertical="center"/>
    </xf>
    <xf numFmtId="164" fontId="15" fillId="6" borderId="2" xfId="0" applyNumberFormat="1" applyFont="1" applyFill="1" applyBorder="1" applyAlignment="1">
      <alignment horizontal="center" vertical="center" wrapText="1"/>
    </xf>
    <xf numFmtId="0" fontId="14" fillId="2" borderId="2" xfId="1" applyFont="1" applyFill="1" applyBorder="1" applyAlignment="1">
      <alignment horizontal="left" vertical="center" indent="1"/>
    </xf>
    <xf numFmtId="164" fontId="16" fillId="7" borderId="2" xfId="0" applyNumberFormat="1" applyFont="1" applyFill="1" applyBorder="1" applyAlignment="1">
      <alignment horizontal="center" vertical="center"/>
    </xf>
    <xf numFmtId="0" fontId="13" fillId="0" borderId="2" xfId="0" applyFont="1" applyBorder="1" applyAlignment="1">
      <alignment horizontal="center" vertical="center" wrapText="1"/>
    </xf>
    <xf numFmtId="0" fontId="19" fillId="2" borderId="2" xfId="0" applyFont="1" applyFill="1" applyBorder="1" applyAlignment="1">
      <alignment horizontal="center" wrapText="1"/>
    </xf>
    <xf numFmtId="166" fontId="9" fillId="3" borderId="2" xfId="1" applyNumberFormat="1" applyFont="1" applyFill="1" applyBorder="1" applyAlignment="1">
      <alignment horizontal="center" vertical="center"/>
    </xf>
    <xf numFmtId="167" fontId="8" fillId="3" borderId="2" xfId="1" applyNumberFormat="1" applyFont="1" applyFill="1" applyBorder="1" applyAlignment="1">
      <alignment horizontal="center" vertical="center"/>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12" xfId="0" applyFont="1" applyFill="1" applyBorder="1" applyAlignment="1">
      <alignment horizontal="center" vertical="center"/>
    </xf>
    <xf numFmtId="170" fontId="23" fillId="0" borderId="0" xfId="0" applyNumberFormat="1" applyFont="1" applyAlignment="1">
      <alignment horizontal="center"/>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cellXfs>
  <cellStyles count="11">
    <cellStyle name="Milliers" xfId="2" builtinId="3"/>
    <cellStyle name="Milliers 2" xfId="8" xr:uid="{00000000-0005-0000-0000-000001000000}"/>
    <cellStyle name="Monétaire" xfId="3" builtinId="4"/>
    <cellStyle name="Monétaire 2" xfId="10" xr:uid="{00000000-0005-0000-0000-000003000000}"/>
    <cellStyle name="Monétaire 3" xfId="5" xr:uid="{00000000-0005-0000-0000-000004000000}"/>
    <cellStyle name="Normal" xfId="0" builtinId="0"/>
    <cellStyle name="Normal 2" xfId="4" xr:uid="{00000000-0005-0000-0000-000006000000}"/>
    <cellStyle name="Normal 2 2 2" xfId="1" xr:uid="{00000000-0005-0000-0000-000007000000}"/>
    <cellStyle name="Normal 3" xfId="9" xr:uid="{00000000-0005-0000-0000-000008000000}"/>
    <cellStyle name="Normal 4" xfId="7" xr:uid="{00000000-0005-0000-0000-000009000000}"/>
    <cellStyle name="Pourcentage 2" xfId="6" xr:uid="{00000000-0005-0000-0000-00000A000000}"/>
  </cellStyles>
  <dxfs count="1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8EAA"/>
      <color rgb="FFFE5000"/>
      <color rgb="FFFFFFFF"/>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835024</xdr:colOff>
      <xdr:row>0</xdr:row>
      <xdr:rowOff>842099</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03019" cy="7989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66563</xdr:colOff>
      <xdr:row>1</xdr:row>
      <xdr:rowOff>899</xdr:rowOff>
    </xdr:to>
    <xdr:pic>
      <xdr:nvPicPr>
        <xdr:cNvPr id="2" name="Image 1">
          <a:extLst>
            <a:ext uri="{FF2B5EF4-FFF2-40B4-BE49-F238E27FC236}">
              <a16:creationId xmlns:a16="http://schemas.microsoft.com/office/drawing/2014/main" id="{22DA3B59-43F8-48F6-BE3F-51A6348ECC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32329" cy="5618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2</xdr:col>
      <xdr:colOff>140971</xdr:colOff>
      <xdr:row>0</xdr:row>
      <xdr:rowOff>523799</xdr:rowOff>
    </xdr:to>
    <xdr:pic>
      <xdr:nvPicPr>
        <xdr:cNvPr id="2" name="Image 1">
          <a:extLst>
            <a:ext uri="{FF2B5EF4-FFF2-40B4-BE49-F238E27FC236}">
              <a16:creationId xmlns:a16="http://schemas.microsoft.com/office/drawing/2014/main" id="{49CA8BCE-4501-46EA-9B58-01B0459E33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1" y="0"/>
          <a:ext cx="864870" cy="5218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1E3C3-843B-4026-9184-86A07AA8BD24}">
  <sheetPr>
    <tabColor rgb="FF92D050"/>
  </sheetPr>
  <dimension ref="A1:G30"/>
  <sheetViews>
    <sheetView showZeros="0" view="pageBreakPreview" zoomScaleNormal="100" zoomScaleSheetLayoutView="100" workbookViewId="0">
      <selection activeCell="C36" sqref="C36"/>
    </sheetView>
  </sheetViews>
  <sheetFormatPr baseColWidth="10" defaultColWidth="9.125" defaultRowHeight="13.5"/>
  <cols>
    <col min="1" max="1" width="5.625" style="178" customWidth="1"/>
    <col min="2" max="2" width="5" style="178" customWidth="1"/>
    <col min="3" max="3" width="58.125" style="178" customWidth="1"/>
    <col min="4" max="4" width="14" style="179" customWidth="1"/>
    <col min="5" max="5" width="3.125" style="178" customWidth="1"/>
    <col min="6" max="6" width="13.5" style="178" customWidth="1"/>
    <col min="7" max="8" width="10.25" style="178" bestFit="1" customWidth="1"/>
    <col min="9" max="16384" width="9.125" style="178"/>
  </cols>
  <sheetData>
    <row r="1" spans="1:7" ht="30.75" customHeight="1">
      <c r="A1" s="243" t="s">
        <v>106</v>
      </c>
      <c r="B1" s="244"/>
      <c r="C1" s="244"/>
      <c r="D1" s="245"/>
    </row>
    <row r="2" spans="1:7" ht="15" customHeight="1">
      <c r="A2" s="246" t="s">
        <v>107</v>
      </c>
      <c r="B2" s="246"/>
      <c r="C2" s="246"/>
      <c r="D2" s="246"/>
    </row>
    <row r="3" spans="1:7">
      <c r="A3" s="247" t="s">
        <v>108</v>
      </c>
      <c r="B3" s="247"/>
      <c r="C3" s="247"/>
      <c r="D3" s="247"/>
    </row>
    <row r="4" spans="1:7" ht="5.25" customHeight="1"/>
    <row r="5" spans="1:7" s="180" customFormat="1" ht="34.15" customHeight="1">
      <c r="A5" s="248" t="s">
        <v>109</v>
      </c>
      <c r="B5" s="249"/>
      <c r="C5" s="249"/>
      <c r="D5" s="250"/>
    </row>
    <row r="6" spans="1:7" ht="12" customHeight="1">
      <c r="A6" s="181"/>
      <c r="B6" s="181"/>
      <c r="D6" s="182"/>
      <c r="E6" s="183"/>
      <c r="F6" s="183"/>
    </row>
    <row r="7" spans="1:7" ht="15" customHeight="1">
      <c r="A7" s="184" t="s">
        <v>43</v>
      </c>
      <c r="B7" s="185" t="s">
        <v>110</v>
      </c>
      <c r="C7" s="186" t="s">
        <v>111</v>
      </c>
      <c r="D7" s="187"/>
      <c r="E7" s="188"/>
      <c r="F7" s="188"/>
      <c r="G7" s="188"/>
    </row>
    <row r="8" spans="1:7" ht="12" customHeight="1">
      <c r="A8" s="181"/>
      <c r="B8" s="181"/>
      <c r="D8" s="182"/>
      <c r="E8" s="183"/>
      <c r="F8" s="183"/>
    </row>
    <row r="9" spans="1:7" ht="19.5" customHeight="1">
      <c r="A9" s="251" t="s">
        <v>112</v>
      </c>
      <c r="B9" s="252"/>
      <c r="C9" s="252"/>
      <c r="D9" s="253"/>
      <c r="E9" s="183"/>
      <c r="F9" s="183"/>
    </row>
    <row r="10" spans="1:7" ht="12.75" customHeight="1">
      <c r="A10" s="189" t="s">
        <v>113</v>
      </c>
      <c r="B10" s="190" t="s">
        <v>114</v>
      </c>
      <c r="C10" s="190"/>
      <c r="D10" s="189" t="s">
        <v>115</v>
      </c>
      <c r="E10" s="179"/>
      <c r="F10" s="179"/>
    </row>
    <row r="11" spans="1:7" ht="16.899999999999999" customHeight="1">
      <c r="A11" s="191" t="s">
        <v>123</v>
      </c>
      <c r="B11" s="192" t="s">
        <v>116</v>
      </c>
      <c r="C11" s="193"/>
      <c r="D11" s="194">
        <f>'Zone 0 ESTIM - GO'!I34</f>
        <v>0</v>
      </c>
      <c r="E11" s="195"/>
      <c r="F11" s="196"/>
    </row>
    <row r="12" spans="1:7" ht="16.899999999999999" customHeight="1">
      <c r="A12" s="191" t="s">
        <v>117</v>
      </c>
      <c r="B12" s="192" t="s">
        <v>116</v>
      </c>
      <c r="C12" s="193"/>
      <c r="D12" s="194">
        <f>'Zone 1 &amp; 2'!G17</f>
        <v>0</v>
      </c>
      <c r="E12" s="195"/>
      <c r="F12" s="196"/>
    </row>
    <row r="13" spans="1:7" ht="16.899999999999999" customHeight="1">
      <c r="A13" s="191"/>
      <c r="B13" s="192" t="s">
        <v>3</v>
      </c>
      <c r="C13" s="193"/>
      <c r="D13" s="194">
        <f>'Zone 1 &amp; 2'!G25</f>
        <v>0</v>
      </c>
      <c r="E13" s="195"/>
      <c r="F13" s="196"/>
    </row>
    <row r="14" spans="1:7" ht="16.899999999999999" customHeight="1">
      <c r="A14" s="191">
        <v>3</v>
      </c>
      <c r="B14" s="192" t="s">
        <v>133</v>
      </c>
      <c r="C14" s="193"/>
      <c r="D14" s="194">
        <f>'Zone 3'!G20</f>
        <v>0</v>
      </c>
      <c r="E14" s="196"/>
      <c r="F14" s="196"/>
    </row>
    <row r="15" spans="1:7" ht="16.899999999999999" customHeight="1">
      <c r="A15" s="191"/>
      <c r="B15" s="192" t="s">
        <v>3</v>
      </c>
      <c r="C15" s="193"/>
      <c r="D15" s="194">
        <f>'Zone 3'!G26</f>
        <v>0</v>
      </c>
      <c r="E15" s="195"/>
      <c r="F15" s="196"/>
    </row>
    <row r="16" spans="1:7" ht="16.899999999999999" customHeight="1">
      <c r="A16" s="191">
        <v>5</v>
      </c>
      <c r="B16" s="192" t="s">
        <v>134</v>
      </c>
      <c r="C16" s="193"/>
      <c r="D16" s="194">
        <f>'Zone 5'!G23</f>
        <v>0</v>
      </c>
      <c r="E16" s="196"/>
      <c r="F16" s="196"/>
    </row>
    <row r="17" spans="1:7" ht="16.899999999999999" customHeight="1">
      <c r="A17" s="191"/>
      <c r="B17" s="192" t="s">
        <v>3</v>
      </c>
      <c r="C17" s="193"/>
      <c r="D17" s="194">
        <f>'Zone 5'!G32</f>
        <v>0</v>
      </c>
      <c r="E17" s="195"/>
      <c r="F17" s="196"/>
    </row>
    <row r="18" spans="1:7" ht="16.899999999999999" customHeight="1">
      <c r="A18" s="191">
        <v>6</v>
      </c>
      <c r="B18" s="192" t="s">
        <v>3</v>
      </c>
      <c r="C18" s="193"/>
      <c r="D18" s="194">
        <f>'Zone 6'!G18</f>
        <v>0</v>
      </c>
      <c r="E18" s="197"/>
      <c r="F18" s="196"/>
    </row>
    <row r="19" spans="1:7" ht="6.75" customHeight="1">
      <c r="A19" s="198"/>
      <c r="B19" s="199"/>
      <c r="C19" s="200"/>
      <c r="D19" s="201"/>
    </row>
    <row r="20" spans="1:7" ht="15" customHeight="1">
      <c r="A20" s="202"/>
      <c r="B20" s="203" t="s">
        <v>64</v>
      </c>
      <c r="C20" s="204"/>
      <c r="D20" s="205">
        <f>SUM(D11:D18)</f>
        <v>0</v>
      </c>
      <c r="E20" s="206"/>
      <c r="F20" s="206"/>
      <c r="G20" s="206"/>
    </row>
    <row r="21" spans="1:7" ht="15" customHeight="1">
      <c r="A21" s="207"/>
      <c r="B21" s="208" t="s">
        <v>65</v>
      </c>
      <c r="C21" s="209"/>
      <c r="D21" s="210">
        <f>D20*0.2</f>
        <v>0</v>
      </c>
      <c r="F21" s="206"/>
      <c r="G21" s="206"/>
    </row>
    <row r="22" spans="1:7" ht="15" customHeight="1">
      <c r="A22" s="211"/>
      <c r="B22" s="212" t="s">
        <v>66</v>
      </c>
      <c r="C22" s="213"/>
      <c r="D22" s="210">
        <f>D21+D20</f>
        <v>0</v>
      </c>
      <c r="F22" s="206"/>
      <c r="G22" s="206"/>
    </row>
    <row r="23" spans="1:7" ht="6.75" hidden="1" customHeight="1">
      <c r="A23" s="214"/>
      <c r="B23" s="214"/>
      <c r="C23" s="215"/>
      <c r="D23" s="216"/>
      <c r="E23" s="206"/>
      <c r="F23" s="206"/>
    </row>
    <row r="24" spans="1:7" ht="18.75" hidden="1" customHeight="1">
      <c r="A24" s="240" t="s">
        <v>118</v>
      </c>
      <c r="B24" s="241"/>
      <c r="C24" s="241"/>
      <c r="D24" s="242"/>
      <c r="E24" s="217"/>
      <c r="F24" s="206"/>
    </row>
    <row r="25" spans="1:7" ht="15" hidden="1" customHeight="1">
      <c r="A25" s="218"/>
      <c r="B25" s="219" t="s">
        <v>119</v>
      </c>
      <c r="C25" s="220"/>
      <c r="D25" s="221">
        <v>650000</v>
      </c>
      <c r="E25" s="206"/>
      <c r="F25" s="206"/>
    </row>
    <row r="26" spans="1:7" ht="15" hidden="1" customHeight="1">
      <c r="A26" s="222"/>
      <c r="B26" s="223"/>
      <c r="C26" s="224" t="s">
        <v>120</v>
      </c>
      <c r="D26" s="225">
        <f>D20/D25-100%</f>
        <v>-1</v>
      </c>
      <c r="E26" s="206"/>
      <c r="F26" s="206"/>
    </row>
    <row r="27" spans="1:7" ht="15" hidden="1" customHeight="1">
      <c r="A27" s="222"/>
      <c r="B27" s="226" t="s">
        <v>121</v>
      </c>
      <c r="C27" s="227"/>
      <c r="D27" s="228">
        <v>238.9</v>
      </c>
      <c r="E27" s="206"/>
      <c r="F27" s="206"/>
    </row>
    <row r="28" spans="1:7" ht="15" hidden="1" customHeight="1">
      <c r="A28" s="229"/>
      <c r="B28" s="230" t="s">
        <v>122</v>
      </c>
      <c r="C28" s="231"/>
      <c r="D28" s="232">
        <f>D20/D27</f>
        <v>0</v>
      </c>
    </row>
    <row r="29" spans="1:7">
      <c r="D29" s="233"/>
    </row>
    <row r="30" spans="1:7" ht="6.75" customHeight="1">
      <c r="A30" s="214"/>
      <c r="B30" s="214"/>
      <c r="C30" s="215"/>
      <c r="D30" s="216"/>
      <c r="E30" s="206"/>
      <c r="F30" s="206"/>
    </row>
  </sheetData>
  <mergeCells count="6">
    <mergeCell ref="A24:D24"/>
    <mergeCell ref="A1:D1"/>
    <mergeCell ref="A2:D2"/>
    <mergeCell ref="A3:D3"/>
    <mergeCell ref="A5:D5"/>
    <mergeCell ref="A9:D9"/>
  </mergeCells>
  <printOptions horizontalCentered="1"/>
  <pageMargins left="0.31496062992125984" right="0.31496062992125984" top="0.78740157480314965" bottom="0.31496062992125984" header="0.35433070866141736" footer="0.51181102362204722"/>
  <pageSetup paperSize="9" orientation="portrait" horizontalDpi="4294967294" r:id="rId1"/>
  <headerFooter alignWithMargins="0">
    <oddHeader xml:space="preserve">&amp;R&amp;"Century Gothic,Normal"&amp;24 3&amp;"Century Gothic,Gras"&amp;K92D050B&amp;"Century Gothic,Normal"&amp;K000000 Architecture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view="pageBreakPreview" topLeftCell="A10" zoomScaleNormal="115" zoomScaleSheetLayoutView="100" workbookViewId="0">
      <selection activeCell="B12" sqref="B12"/>
    </sheetView>
  </sheetViews>
  <sheetFormatPr baseColWidth="10" defaultColWidth="11" defaultRowHeight="15"/>
  <cols>
    <col min="1" max="1" width="7.625" style="6" customWidth="1"/>
    <col min="2" max="2" width="47" style="4" customWidth="1"/>
    <col min="3" max="3" width="7.625" style="4" customWidth="1"/>
    <col min="4" max="4" width="1.125" style="4" customWidth="1"/>
    <col min="5" max="5" width="12.125" style="4" customWidth="1"/>
    <col min="6" max="6" width="10.125" style="4" customWidth="1"/>
    <col min="7" max="7" width="11.625" style="4" customWidth="1"/>
    <col min="8" max="8" width="1.125" style="4" customWidth="1"/>
    <col min="9" max="9" width="21.625" style="4" customWidth="1"/>
    <col min="10" max="11" width="11" style="4"/>
    <col min="12" max="12" width="54.875" style="4" customWidth="1"/>
    <col min="13" max="16384" width="11" style="4"/>
  </cols>
  <sheetData>
    <row r="1" spans="1:15" ht="87" customHeight="1">
      <c r="A1" s="50"/>
      <c r="B1" s="48"/>
      <c r="C1" s="48"/>
      <c r="D1" s="48"/>
      <c r="E1" s="48"/>
      <c r="F1" s="48"/>
      <c r="G1" s="48"/>
      <c r="H1" s="48"/>
      <c r="I1" s="48"/>
      <c r="J1" s="48"/>
      <c r="K1" s="48"/>
      <c r="L1" s="48"/>
    </row>
    <row r="2" spans="1:15" ht="55.5" customHeight="1">
      <c r="A2" s="263" t="s">
        <v>17</v>
      </c>
      <c r="B2" s="263"/>
      <c r="C2" s="14" t="s">
        <v>0</v>
      </c>
      <c r="D2" s="9"/>
      <c r="E2" s="260" t="str">
        <f>"Estimation du lot "&amp;A5&amp;" - 
"&amp;B5</f>
        <v>Estimation du lot 01 - 
Gros Œuvre</v>
      </c>
      <c r="F2" s="260"/>
      <c r="G2" s="260"/>
      <c r="H2" s="260"/>
      <c r="I2" s="260"/>
      <c r="J2" s="48"/>
      <c r="K2" s="48"/>
      <c r="L2" s="48"/>
    </row>
    <row r="3" spans="1:15" ht="15.6" customHeight="1">
      <c r="A3" s="263"/>
      <c r="B3" s="263"/>
      <c r="C3" s="32" t="s">
        <v>73</v>
      </c>
      <c r="D3" s="1"/>
      <c r="E3" s="262"/>
      <c r="F3" s="262"/>
      <c r="G3" s="262"/>
      <c r="H3" s="262"/>
      <c r="I3" s="262"/>
      <c r="J3" s="48"/>
      <c r="K3" s="48"/>
      <c r="L3" s="48"/>
    </row>
    <row r="4" spans="1:15" ht="15.75">
      <c r="A4" s="261" t="s">
        <v>125</v>
      </c>
      <c r="B4" s="261"/>
      <c r="C4" s="15" t="s">
        <v>1</v>
      </c>
      <c r="D4" s="10"/>
      <c r="E4" s="31" t="s">
        <v>2</v>
      </c>
      <c r="F4" s="265">
        <f>I34</f>
        <v>0</v>
      </c>
      <c r="G4" s="265"/>
      <c r="H4" s="265"/>
      <c r="I4" s="265"/>
      <c r="J4" s="48"/>
      <c r="K4" s="48"/>
      <c r="L4" s="48"/>
    </row>
    <row r="5" spans="1:15">
      <c r="A5" s="167" t="s">
        <v>44</v>
      </c>
      <c r="B5" s="33" t="s">
        <v>24</v>
      </c>
      <c r="C5" s="34">
        <v>0</v>
      </c>
      <c r="D5" s="11"/>
      <c r="E5" s="49" t="s">
        <v>3</v>
      </c>
      <c r="F5" s="266"/>
      <c r="G5" s="266"/>
      <c r="H5" s="266"/>
      <c r="I5" s="266"/>
      <c r="J5" s="48"/>
      <c r="K5" s="48"/>
      <c r="L5" s="48"/>
    </row>
    <row r="6" spans="1:15">
      <c r="A6" s="51"/>
      <c r="B6" s="52"/>
      <c r="C6" s="53"/>
      <c r="D6" s="53"/>
      <c r="E6" s="54"/>
      <c r="F6" s="55"/>
      <c r="G6" s="53"/>
      <c r="H6" s="53"/>
      <c r="I6" s="53"/>
      <c r="J6" s="48"/>
      <c r="K6" s="48"/>
      <c r="L6" s="48"/>
    </row>
    <row r="7" spans="1:15" ht="45">
      <c r="A7" s="16" t="s">
        <v>4</v>
      </c>
      <c r="B7" s="16" t="s">
        <v>5</v>
      </c>
      <c r="C7" s="16" t="s">
        <v>6</v>
      </c>
      <c r="D7" s="12"/>
      <c r="E7" s="30" t="s">
        <v>7</v>
      </c>
      <c r="F7" s="16" t="s">
        <v>8</v>
      </c>
      <c r="G7" s="16" t="s">
        <v>9</v>
      </c>
      <c r="H7" s="12"/>
      <c r="I7" s="17" t="s">
        <v>10</v>
      </c>
      <c r="J7" s="48"/>
      <c r="K7" s="48"/>
      <c r="L7" s="48"/>
    </row>
    <row r="8" spans="1:15">
      <c r="A8" s="51"/>
      <c r="B8" s="52"/>
      <c r="C8" s="55"/>
      <c r="D8" s="54"/>
      <c r="E8" s="54"/>
      <c r="F8" s="53"/>
      <c r="G8" s="54"/>
      <c r="H8" s="54"/>
      <c r="I8" s="2"/>
      <c r="J8" s="48"/>
      <c r="K8" s="48"/>
      <c r="L8" s="48"/>
    </row>
    <row r="9" spans="1:15" s="21" customFormat="1" ht="44.25" customHeight="1">
      <c r="A9" s="264" t="s">
        <v>11</v>
      </c>
      <c r="B9" s="264"/>
      <c r="C9" s="264"/>
      <c r="D9" s="264"/>
      <c r="E9" s="264"/>
      <c r="F9" s="264"/>
      <c r="G9" s="264"/>
      <c r="H9" s="264"/>
      <c r="I9" s="264"/>
      <c r="J9" s="48"/>
      <c r="K9" s="48"/>
      <c r="L9" s="48"/>
    </row>
    <row r="10" spans="1:15" s="21" customFormat="1">
      <c r="A10" s="22"/>
      <c r="B10" s="23"/>
      <c r="C10" s="23"/>
      <c r="D10" s="24"/>
      <c r="E10" s="23"/>
      <c r="F10" s="23"/>
      <c r="G10" s="23"/>
      <c r="H10" s="24"/>
      <c r="I10" s="23"/>
      <c r="J10" s="48"/>
      <c r="K10" s="48"/>
      <c r="L10" s="48"/>
    </row>
    <row r="11" spans="1:15" s="21" customFormat="1">
      <c r="A11" s="235"/>
      <c r="B11" s="234" t="s">
        <v>137</v>
      </c>
      <c r="C11" s="236"/>
      <c r="D11" s="24"/>
      <c r="E11" s="235"/>
      <c r="F11" s="234"/>
      <c r="G11" s="236"/>
      <c r="H11" s="24"/>
      <c r="I11" s="237"/>
      <c r="J11" s="48"/>
      <c r="K11" s="48"/>
      <c r="L11" s="48"/>
    </row>
    <row r="12" spans="1:15">
      <c r="A12" s="19"/>
      <c r="B12" s="20"/>
      <c r="C12" s="19"/>
      <c r="D12" s="13"/>
      <c r="E12" s="18"/>
      <c r="F12" s="18"/>
      <c r="G12" s="40"/>
      <c r="H12" s="39"/>
      <c r="I12" s="42"/>
      <c r="J12" s="48"/>
      <c r="K12" s="48"/>
      <c r="L12" s="48"/>
    </row>
    <row r="13" spans="1:15">
      <c r="A13" s="36" t="s">
        <v>29</v>
      </c>
      <c r="B13" s="68" t="s">
        <v>28</v>
      </c>
      <c r="C13" s="36"/>
      <c r="D13" s="13"/>
      <c r="E13" s="37"/>
      <c r="F13" s="37"/>
      <c r="G13" s="41">
        <f>SUM(I14:I14)</f>
        <v>0</v>
      </c>
      <c r="H13" s="39"/>
      <c r="I13" s="66">
        <f>SUM(G14:G18)</f>
        <v>0</v>
      </c>
      <c r="J13" s="48"/>
      <c r="K13" s="48"/>
      <c r="L13" s="48"/>
    </row>
    <row r="14" spans="1:15">
      <c r="A14" s="168"/>
      <c r="B14" s="169"/>
      <c r="C14" s="38"/>
      <c r="D14" s="5"/>
      <c r="E14" s="8"/>
      <c r="F14" s="45"/>
      <c r="G14" s="46"/>
      <c r="H14" s="56"/>
      <c r="I14" s="57"/>
      <c r="J14" s="48"/>
      <c r="K14" s="48"/>
      <c r="L14" s="48"/>
    </row>
    <row r="15" spans="1:15">
      <c r="A15" s="168" t="s">
        <v>30</v>
      </c>
      <c r="B15" s="170" t="s">
        <v>51</v>
      </c>
      <c r="C15" s="7" t="s">
        <v>12</v>
      </c>
      <c r="D15" s="5"/>
      <c r="E15" s="8">
        <v>1</v>
      </c>
      <c r="F15" s="164"/>
      <c r="G15" s="165">
        <f>E15*F15</f>
        <v>0</v>
      </c>
      <c r="H15" s="56"/>
      <c r="I15" s="65"/>
      <c r="J15" s="48"/>
      <c r="K15" s="48"/>
      <c r="L15" s="48"/>
      <c r="M15" s="48"/>
      <c r="N15" s="48"/>
      <c r="O15" s="48"/>
    </row>
    <row r="16" spans="1:15">
      <c r="A16" s="168" t="s">
        <v>31</v>
      </c>
      <c r="B16" s="170" t="s">
        <v>15</v>
      </c>
      <c r="C16" s="7" t="s">
        <v>12</v>
      </c>
      <c r="D16" s="5"/>
      <c r="E16" s="8">
        <v>1</v>
      </c>
      <c r="F16" s="45"/>
      <c r="G16" s="46"/>
      <c r="H16" s="56"/>
      <c r="I16" s="65"/>
      <c r="J16" s="48"/>
      <c r="K16" s="48"/>
      <c r="L16" s="48"/>
      <c r="M16" s="48"/>
      <c r="N16" s="48"/>
      <c r="O16" s="48"/>
    </row>
    <row r="17" spans="1:15">
      <c r="A17" s="168" t="s">
        <v>32</v>
      </c>
      <c r="B17" s="170" t="s">
        <v>16</v>
      </c>
      <c r="C17" s="7" t="s">
        <v>12</v>
      </c>
      <c r="D17" s="5"/>
      <c r="E17" s="8">
        <v>1</v>
      </c>
      <c r="F17" s="45"/>
      <c r="G17" s="46"/>
      <c r="H17" s="56"/>
      <c r="I17" s="65"/>
      <c r="J17" s="48"/>
      <c r="K17" s="48"/>
      <c r="L17" s="48"/>
      <c r="M17" s="48"/>
      <c r="N17" s="48"/>
      <c r="O17" s="48"/>
    </row>
    <row r="18" spans="1:15">
      <c r="A18" s="168"/>
      <c r="B18" s="48"/>
      <c r="C18" s="7"/>
      <c r="D18" s="5"/>
      <c r="E18" s="8"/>
      <c r="F18" s="45"/>
      <c r="G18" s="46"/>
      <c r="H18" s="56"/>
      <c r="I18" s="58"/>
      <c r="J18" s="48"/>
      <c r="K18" s="48"/>
      <c r="L18" s="48"/>
      <c r="M18" s="48"/>
      <c r="N18" s="48"/>
      <c r="O18" s="48"/>
    </row>
    <row r="19" spans="1:15">
      <c r="A19" s="63" t="s">
        <v>29</v>
      </c>
      <c r="B19" s="67" t="s">
        <v>25</v>
      </c>
      <c r="C19" s="35"/>
      <c r="D19" s="35"/>
      <c r="E19" s="35"/>
      <c r="F19" s="35"/>
      <c r="G19" s="35"/>
      <c r="H19" s="35"/>
      <c r="I19" s="66">
        <f>SUM(G20:G31)</f>
        <v>0</v>
      </c>
      <c r="J19" s="48"/>
      <c r="K19" s="48"/>
      <c r="L19" s="48"/>
      <c r="M19" s="48"/>
      <c r="N19" s="48"/>
      <c r="O19" s="48"/>
    </row>
    <row r="20" spans="1:15">
      <c r="A20" s="168" t="s">
        <v>33</v>
      </c>
      <c r="B20" s="170" t="s">
        <v>23</v>
      </c>
      <c r="C20" s="7"/>
      <c r="D20" s="5"/>
      <c r="E20" s="8"/>
      <c r="F20" s="45"/>
      <c r="G20" s="46"/>
      <c r="H20" s="56"/>
      <c r="I20" s="64"/>
      <c r="J20" s="48"/>
      <c r="K20" s="48"/>
      <c r="L20" s="48"/>
      <c r="M20" s="48"/>
      <c r="N20" s="48"/>
      <c r="O20" s="48"/>
    </row>
    <row r="21" spans="1:15">
      <c r="A21" s="168" t="s">
        <v>57</v>
      </c>
      <c r="B21" s="170" t="s">
        <v>19</v>
      </c>
      <c r="C21" s="7" t="s">
        <v>13</v>
      </c>
      <c r="D21" s="5"/>
      <c r="E21" s="8">
        <v>12</v>
      </c>
      <c r="F21" s="45"/>
      <c r="G21" s="46">
        <f t="shared" ref="G21:G23" si="0">F21*E21</f>
        <v>0</v>
      </c>
      <c r="H21" s="56"/>
      <c r="I21" s="64"/>
      <c r="J21" s="48"/>
      <c r="K21" s="48"/>
      <c r="L21" s="48"/>
      <c r="M21" s="48"/>
      <c r="N21" s="48"/>
      <c r="O21" s="48"/>
    </row>
    <row r="22" spans="1:15">
      <c r="A22" s="168" t="s">
        <v>59</v>
      </c>
      <c r="B22" s="170" t="s">
        <v>20</v>
      </c>
      <c r="C22" s="7" t="s">
        <v>22</v>
      </c>
      <c r="D22" s="59"/>
      <c r="E22" s="8">
        <v>9.6</v>
      </c>
      <c r="F22" s="45"/>
      <c r="G22" s="46">
        <f t="shared" si="0"/>
        <v>0</v>
      </c>
      <c r="H22" s="56"/>
      <c r="I22" s="64"/>
      <c r="J22" s="48"/>
      <c r="K22" s="48"/>
      <c r="L22" s="48"/>
      <c r="M22" s="48"/>
      <c r="N22" s="48"/>
      <c r="O22" s="48"/>
    </row>
    <row r="23" spans="1:15">
      <c r="A23" s="168" t="s">
        <v>61</v>
      </c>
      <c r="B23" s="170" t="s">
        <v>26</v>
      </c>
      <c r="C23" s="137" t="s">
        <v>22</v>
      </c>
      <c r="D23" s="48"/>
      <c r="E23" s="138">
        <v>9.6</v>
      </c>
      <c r="F23" s="139"/>
      <c r="G23" s="140">
        <f t="shared" si="0"/>
        <v>0</v>
      </c>
      <c r="H23" s="56"/>
      <c r="I23" s="64"/>
      <c r="J23" s="48"/>
      <c r="K23" s="48"/>
      <c r="L23" s="48"/>
      <c r="M23" s="48"/>
      <c r="N23" s="48"/>
      <c r="O23" s="48"/>
    </row>
    <row r="24" spans="1:15">
      <c r="A24" s="171"/>
      <c r="C24" s="136"/>
      <c r="E24" s="136"/>
      <c r="F24" s="136"/>
      <c r="G24" s="136"/>
      <c r="I24" s="136"/>
    </row>
    <row r="25" spans="1:15">
      <c r="A25" s="168" t="s">
        <v>34</v>
      </c>
      <c r="B25" s="170" t="s">
        <v>37</v>
      </c>
      <c r="C25" s="38" t="s">
        <v>27</v>
      </c>
      <c r="D25" s="48"/>
      <c r="E25" s="141">
        <f>1.9*2.07</f>
        <v>3.9329999999999994</v>
      </c>
      <c r="F25" s="143"/>
      <c r="G25" s="142">
        <f>F25*E25</f>
        <v>0</v>
      </c>
      <c r="H25" s="56"/>
      <c r="I25" s="64"/>
      <c r="J25" s="48"/>
      <c r="K25" s="48"/>
      <c r="L25" s="48"/>
      <c r="M25" s="48"/>
      <c r="N25" s="48"/>
      <c r="O25" s="48"/>
    </row>
    <row r="26" spans="1:15">
      <c r="A26" s="168" t="s">
        <v>35</v>
      </c>
      <c r="B26" s="170" t="s">
        <v>39</v>
      </c>
      <c r="C26" s="7" t="s">
        <v>40</v>
      </c>
      <c r="D26" s="5"/>
      <c r="E26" s="8">
        <v>1</v>
      </c>
      <c r="F26" s="47"/>
      <c r="G26" s="46">
        <f>F26*E26</f>
        <v>0</v>
      </c>
      <c r="H26" s="56"/>
      <c r="I26" s="64"/>
      <c r="J26" s="48"/>
      <c r="K26" s="48"/>
      <c r="L26" s="48"/>
      <c r="M26" s="48"/>
      <c r="N26" s="48"/>
      <c r="O26" s="48"/>
    </row>
    <row r="27" spans="1:15">
      <c r="A27" s="168" t="s">
        <v>36</v>
      </c>
      <c r="B27" s="170" t="s">
        <v>41</v>
      </c>
      <c r="C27" s="7" t="s">
        <v>27</v>
      </c>
      <c r="D27" s="5"/>
      <c r="E27" s="8">
        <v>9</v>
      </c>
      <c r="F27" s="47"/>
      <c r="G27" s="46">
        <f>F27*E27</f>
        <v>0</v>
      </c>
      <c r="H27" s="56"/>
      <c r="I27" s="64"/>
      <c r="J27" s="48"/>
      <c r="K27" s="48"/>
      <c r="L27" s="48"/>
      <c r="M27" s="48"/>
      <c r="N27" s="48"/>
      <c r="O27" s="48"/>
    </row>
    <row r="28" spans="1:15">
      <c r="A28" s="168" t="s">
        <v>38</v>
      </c>
      <c r="B28" s="170" t="s">
        <v>101</v>
      </c>
      <c r="C28" s="7" t="s">
        <v>27</v>
      </c>
      <c r="D28" s="5"/>
      <c r="E28" s="138">
        <f>23*4</f>
        <v>92</v>
      </c>
      <c r="F28" s="163"/>
      <c r="G28" s="46">
        <f t="shared" ref="G28:G30" si="1">F28*E28</f>
        <v>0</v>
      </c>
      <c r="H28" s="56"/>
      <c r="I28" s="64"/>
      <c r="J28" s="48"/>
      <c r="K28" s="48"/>
      <c r="L28" s="48"/>
      <c r="M28" s="48"/>
      <c r="N28" s="48"/>
      <c r="O28" s="48"/>
    </row>
    <row r="29" spans="1:15">
      <c r="A29" s="168" t="s">
        <v>102</v>
      </c>
      <c r="B29" s="170" t="s">
        <v>18</v>
      </c>
      <c r="C29" s="137" t="s">
        <v>21</v>
      </c>
      <c r="D29" s="48"/>
      <c r="E29" s="138">
        <v>4</v>
      </c>
      <c r="F29" s="139"/>
      <c r="G29" s="46">
        <f t="shared" si="1"/>
        <v>0</v>
      </c>
      <c r="H29" s="56"/>
      <c r="I29" s="64"/>
      <c r="J29" s="48"/>
      <c r="K29" s="48"/>
      <c r="L29" s="48"/>
      <c r="M29" s="48"/>
      <c r="N29" s="48"/>
      <c r="O29" s="48"/>
    </row>
    <row r="30" spans="1:15">
      <c r="A30" s="168" t="s">
        <v>75</v>
      </c>
      <c r="B30" s="170" t="s">
        <v>104</v>
      </c>
      <c r="C30" s="137" t="s">
        <v>27</v>
      </c>
      <c r="D30" s="48"/>
      <c r="E30" s="138">
        <f>23*0.7</f>
        <v>16.099999999999998</v>
      </c>
      <c r="F30" s="140"/>
      <c r="G30" s="45">
        <f t="shared" si="1"/>
        <v>0</v>
      </c>
      <c r="H30" s="48"/>
      <c r="I30" s="166"/>
      <c r="J30" s="48"/>
      <c r="K30" s="48"/>
      <c r="L30" s="48"/>
      <c r="M30" s="48"/>
      <c r="N30" s="48"/>
      <c r="O30" s="48"/>
    </row>
    <row r="31" spans="1:15">
      <c r="A31" s="171"/>
      <c r="C31" s="136"/>
      <c r="E31" s="136"/>
      <c r="F31" s="136"/>
      <c r="G31" s="136"/>
      <c r="I31" s="136"/>
    </row>
    <row r="32" spans="1:15">
      <c r="A32" s="256" t="s">
        <v>14</v>
      </c>
      <c r="B32" s="256"/>
      <c r="C32" s="256"/>
      <c r="D32" s="1"/>
      <c r="E32" s="254"/>
      <c r="F32" s="254"/>
      <c r="G32" s="255"/>
      <c r="H32" s="44"/>
      <c r="I32" s="43"/>
    </row>
    <row r="33" spans="1:9">
      <c r="A33" s="25"/>
      <c r="B33" s="26"/>
      <c r="C33" s="27"/>
      <c r="D33" s="3"/>
      <c r="E33" s="28"/>
      <c r="F33" s="28"/>
      <c r="G33" s="28"/>
      <c r="H33" s="3"/>
      <c r="I33" s="3"/>
    </row>
    <row r="34" spans="1:9">
      <c r="A34" s="29" t="s">
        <v>2</v>
      </c>
      <c r="B34" s="257" t="str">
        <f>"Total HT BASE du lot "&amp;$B$5</f>
        <v>Total HT BASE du lot Gros Œuvre</v>
      </c>
      <c r="C34" s="258"/>
      <c r="D34" s="258"/>
      <c r="E34" s="258"/>
      <c r="F34" s="258"/>
      <c r="G34" s="258"/>
      <c r="H34" s="259"/>
      <c r="I34" s="60">
        <f>I19+I13</f>
        <v>0</v>
      </c>
    </row>
    <row r="35" spans="1:9" hidden="1">
      <c r="A35" s="29"/>
      <c r="B35" s="257" t="s">
        <v>42</v>
      </c>
      <c r="C35" s="258"/>
      <c r="D35" s="258"/>
      <c r="E35" s="258"/>
      <c r="F35" s="258"/>
      <c r="G35" s="258"/>
      <c r="H35" s="259"/>
      <c r="I35" s="60">
        <f>I34-SUM(G21:G23)</f>
        <v>0</v>
      </c>
    </row>
    <row r="36" spans="1:9">
      <c r="A36" s="29" t="s">
        <v>2</v>
      </c>
      <c r="B36" s="257" t="str">
        <f>"Total TVA BASE du lot "&amp;$B$5</f>
        <v>Total TVA BASE du lot Gros Œuvre</v>
      </c>
      <c r="C36" s="258"/>
      <c r="D36" s="258"/>
      <c r="E36" s="258"/>
      <c r="F36" s="258"/>
      <c r="G36" s="258"/>
      <c r="H36" s="259"/>
      <c r="I36" s="61">
        <f>I34*0.2</f>
        <v>0</v>
      </c>
    </row>
    <row r="37" spans="1:9">
      <c r="A37" s="29" t="s">
        <v>2</v>
      </c>
      <c r="B37" s="257" t="str">
        <f>"Total TTC BASE du lot "&amp;$B$5</f>
        <v>Total TTC BASE du lot Gros Œuvre</v>
      </c>
      <c r="C37" s="258"/>
      <c r="D37" s="258"/>
      <c r="E37" s="258"/>
      <c r="F37" s="258"/>
      <c r="G37" s="258"/>
      <c r="H37" s="259"/>
      <c r="I37" s="62">
        <f>I36+I34</f>
        <v>0</v>
      </c>
    </row>
    <row r="38" spans="1:9">
      <c r="A38" s="4"/>
    </row>
    <row r="39" spans="1:9">
      <c r="A39" s="4"/>
    </row>
    <row r="40" spans="1:9">
      <c r="A40" s="4"/>
    </row>
    <row r="41" spans="1:9">
      <c r="A41" s="4"/>
    </row>
  </sheetData>
  <mergeCells count="13">
    <mergeCell ref="E2:I2"/>
    <mergeCell ref="A4:B4"/>
    <mergeCell ref="E3:I3"/>
    <mergeCell ref="A2:B3"/>
    <mergeCell ref="A9:I9"/>
    <mergeCell ref="F4:I4"/>
    <mergeCell ref="F5:I5"/>
    <mergeCell ref="E32:G32"/>
    <mergeCell ref="A32:C32"/>
    <mergeCell ref="B34:H34"/>
    <mergeCell ref="B36:H36"/>
    <mergeCell ref="B37:H37"/>
    <mergeCell ref="B35:H35"/>
  </mergeCells>
  <phoneticPr fontId="18" type="noConversion"/>
  <conditionalFormatting sqref="A2 E2:I2 C2:D3 A4:F4 A5:B5 D5:E5 A6:I8 C25:I30 A32:E33">
    <cfRule type="cellIs" dxfId="9" priority="643" operator="equal">
      <formula>0</formula>
    </cfRule>
  </conditionalFormatting>
  <conditionalFormatting sqref="A9:A11">
    <cfRule type="cellIs" dxfId="8" priority="205" operator="equal">
      <formula>0</formula>
    </cfRule>
  </conditionalFormatting>
  <conditionalFormatting sqref="A34:B37">
    <cfRule type="cellIs" dxfId="7" priority="18" operator="equal">
      <formula>0</formula>
    </cfRule>
  </conditionalFormatting>
  <conditionalFormatting sqref="A12:I13">
    <cfRule type="cellIs" dxfId="6" priority="8" operator="equal">
      <formula>0</formula>
    </cfRule>
  </conditionalFormatting>
  <conditionalFormatting sqref="A19:I19">
    <cfRule type="cellIs" dxfId="5" priority="19" operator="equal">
      <formula>0</formula>
    </cfRule>
  </conditionalFormatting>
  <conditionalFormatting sqref="C14:I18">
    <cfRule type="cellIs" dxfId="4" priority="29" operator="equal">
      <formula>0</formula>
    </cfRule>
  </conditionalFormatting>
  <conditionalFormatting sqref="C20:I23">
    <cfRule type="cellIs" dxfId="3" priority="11" operator="equal">
      <formula>0</formula>
    </cfRule>
  </conditionalFormatting>
  <conditionalFormatting sqref="E3">
    <cfRule type="cellIs" dxfId="2" priority="629" operator="equal">
      <formula>0</formula>
    </cfRule>
  </conditionalFormatting>
  <conditionalFormatting sqref="F33:I33">
    <cfRule type="cellIs" dxfId="1" priority="371" operator="equal">
      <formula>0</formula>
    </cfRule>
  </conditionalFormatting>
  <conditionalFormatting sqref="H32:I32">
    <cfRule type="cellIs" dxfId="0" priority="370" operator="equal">
      <formula>0</formula>
    </cfRule>
  </conditionalFormatting>
  <printOptions horizontalCentered="1"/>
  <pageMargins left="0.39370078740157483" right="0.39370078740157483" top="0.39370078740157483" bottom="0.39370078740157483" header="0.31496062992125984" footer="0.31496062992125984"/>
  <pageSetup paperSize="9" scale="73" fitToHeight="0" orientation="portrait" r:id="rId1"/>
  <headerFooter>
    <oddFooter>&amp;L&amp;"Calibri,Normal"&amp;9&amp;K00-034&amp;A&amp;R&amp;"Calibri,Normal"&amp;9&amp;K00-034page &amp;P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7"/>
  <sheetViews>
    <sheetView view="pageBreakPreview" zoomScaleNormal="115" zoomScaleSheetLayoutView="100" workbookViewId="0">
      <selection activeCell="H38" sqref="H38"/>
    </sheetView>
  </sheetViews>
  <sheetFormatPr baseColWidth="10" defaultRowHeight="14.25"/>
  <cols>
    <col min="1" max="2" width="5.625" customWidth="1"/>
    <col min="3" max="3" width="35" customWidth="1"/>
    <col min="4" max="4" width="5.875" customWidth="1"/>
    <col min="5" max="5" width="9.125" customWidth="1"/>
    <col min="6" max="6" width="8.375" customWidth="1"/>
    <col min="7" max="7" width="11.625" bestFit="1" customWidth="1"/>
  </cols>
  <sheetData>
    <row r="1" spans="1:7" ht="44.25" customHeight="1">
      <c r="A1" s="267" t="s">
        <v>109</v>
      </c>
      <c r="B1" s="268"/>
      <c r="C1" s="268"/>
      <c r="D1" s="268"/>
      <c r="E1" s="268"/>
      <c r="F1" s="268"/>
      <c r="G1" s="269"/>
    </row>
    <row r="2" spans="1:7" ht="15">
      <c r="A2" s="270" t="s">
        <v>74</v>
      </c>
      <c r="B2" s="270"/>
      <c r="C2" s="270"/>
      <c r="D2" s="270"/>
      <c r="E2" s="270"/>
      <c r="F2" s="270"/>
      <c r="G2" s="270"/>
    </row>
    <row r="3" spans="1:7" ht="15.75">
      <c r="A3" s="69"/>
      <c r="B3" s="69"/>
      <c r="C3" s="70"/>
      <c r="D3" s="71"/>
      <c r="E3" s="71"/>
      <c r="F3" s="71"/>
      <c r="G3" s="71"/>
    </row>
    <row r="4" spans="1:7">
      <c r="A4" s="72" t="s">
        <v>43</v>
      </c>
      <c r="B4" s="73" t="s">
        <v>44</v>
      </c>
      <c r="C4" s="74" t="s">
        <v>45</v>
      </c>
      <c r="D4" s="75"/>
      <c r="E4" s="75"/>
      <c r="F4" s="75"/>
      <c r="G4" s="76"/>
    </row>
    <row r="5" spans="1:7">
      <c r="A5" s="77"/>
      <c r="B5" s="78" t="s">
        <v>46</v>
      </c>
      <c r="C5" s="78"/>
      <c r="D5" s="79" t="s">
        <v>13</v>
      </c>
      <c r="E5" s="79" t="s">
        <v>47</v>
      </c>
      <c r="F5" s="79" t="s">
        <v>48</v>
      </c>
      <c r="G5" s="80" t="s">
        <v>49</v>
      </c>
    </row>
    <row r="6" spans="1:7" s="70" customFormat="1" ht="14.1" customHeight="1">
      <c r="A6" s="238"/>
      <c r="B6" s="234" t="s">
        <v>138</v>
      </c>
      <c r="C6" s="234"/>
      <c r="D6" s="234"/>
      <c r="E6" s="234"/>
      <c r="F6" s="234"/>
      <c r="G6" s="239"/>
    </row>
    <row r="7" spans="1:7">
      <c r="A7" s="81">
        <v>4.0999999999999996</v>
      </c>
      <c r="B7" s="82" t="s">
        <v>50</v>
      </c>
      <c r="C7" s="83"/>
      <c r="D7" s="84"/>
      <c r="E7" s="84"/>
      <c r="F7" s="84"/>
      <c r="G7" s="85"/>
    </row>
    <row r="8" spans="1:7">
      <c r="A8" s="86"/>
      <c r="B8" s="87" t="s">
        <v>71</v>
      </c>
      <c r="C8" s="88" t="s">
        <v>53</v>
      </c>
      <c r="D8" s="89" t="s">
        <v>52</v>
      </c>
      <c r="E8" s="90"/>
      <c r="F8" s="91">
        <v>1</v>
      </c>
      <c r="G8" s="92">
        <f t="shared" ref="G8:G9" si="0">F8*E8</f>
        <v>0</v>
      </c>
    </row>
    <row r="9" spans="1:7">
      <c r="A9" s="86"/>
      <c r="B9" s="87" t="s">
        <v>72</v>
      </c>
      <c r="C9" s="88" t="s">
        <v>54</v>
      </c>
      <c r="D9" s="89" t="s">
        <v>52</v>
      </c>
      <c r="E9" s="90"/>
      <c r="F9" s="91">
        <v>1</v>
      </c>
      <c r="G9" s="92">
        <f t="shared" si="0"/>
        <v>0</v>
      </c>
    </row>
    <row r="10" spans="1:7">
      <c r="A10" s="93"/>
      <c r="B10" s="94"/>
      <c r="C10" s="95" t="s">
        <v>55</v>
      </c>
      <c r="D10" s="96"/>
      <c r="E10" s="96"/>
      <c r="F10" s="97"/>
      <c r="G10" s="98">
        <f>SUM(G8:G9)</f>
        <v>0</v>
      </c>
    </row>
    <row r="11" spans="1:7">
      <c r="A11" s="81"/>
      <c r="B11" s="82" t="s">
        <v>56</v>
      </c>
      <c r="C11" s="99"/>
      <c r="D11" s="84"/>
      <c r="E11" s="84"/>
      <c r="F11" s="100"/>
      <c r="G11" s="85"/>
    </row>
    <row r="12" spans="1:7">
      <c r="A12" s="101"/>
      <c r="B12" s="87" t="s">
        <v>93</v>
      </c>
      <c r="C12" s="102" t="s">
        <v>58</v>
      </c>
      <c r="D12" s="89" t="s">
        <v>27</v>
      </c>
      <c r="E12" s="90"/>
      <c r="F12" s="91">
        <v>145</v>
      </c>
      <c r="G12" s="92">
        <f t="shared" ref="G12:G15" si="1">F12*E12</f>
        <v>0</v>
      </c>
    </row>
    <row r="13" spans="1:7">
      <c r="A13" s="101"/>
      <c r="B13" s="87" t="s">
        <v>94</v>
      </c>
      <c r="C13" s="102" t="s">
        <v>60</v>
      </c>
      <c r="D13" s="89" t="s">
        <v>27</v>
      </c>
      <c r="E13" s="90"/>
      <c r="F13" s="91">
        <v>147</v>
      </c>
      <c r="G13" s="92">
        <f t="shared" si="1"/>
        <v>0</v>
      </c>
    </row>
    <row r="14" spans="1:7">
      <c r="A14" s="101"/>
      <c r="B14" s="87" t="s">
        <v>95</v>
      </c>
      <c r="C14" s="102" t="s">
        <v>62</v>
      </c>
      <c r="D14" s="89" t="s">
        <v>27</v>
      </c>
      <c r="E14" s="90"/>
      <c r="F14" s="91">
        <v>174</v>
      </c>
      <c r="G14" s="92">
        <f t="shared" si="1"/>
        <v>0</v>
      </c>
    </row>
    <row r="15" spans="1:7">
      <c r="A15" s="101"/>
      <c r="B15" s="87" t="s">
        <v>96</v>
      </c>
      <c r="C15" s="102" t="s">
        <v>63</v>
      </c>
      <c r="D15" s="89" t="s">
        <v>13</v>
      </c>
      <c r="E15" s="90"/>
      <c r="F15" s="91">
        <v>5</v>
      </c>
      <c r="G15" s="92">
        <f t="shared" si="1"/>
        <v>0</v>
      </c>
    </row>
    <row r="16" spans="1:7">
      <c r="A16" s="93"/>
      <c r="B16" s="94"/>
      <c r="C16" s="95" t="s">
        <v>55</v>
      </c>
      <c r="D16" s="96"/>
      <c r="E16" s="96"/>
      <c r="F16" s="103"/>
      <c r="G16" s="98">
        <f>SUM(G12:G15)</f>
        <v>0</v>
      </c>
    </row>
    <row r="17" spans="1:7">
      <c r="A17" s="104"/>
      <c r="B17" s="105"/>
      <c r="C17" s="106" t="s">
        <v>64</v>
      </c>
      <c r="D17" s="107"/>
      <c r="E17" s="107"/>
      <c r="F17" s="108"/>
      <c r="G17" s="109">
        <f>G10+G16</f>
        <v>0</v>
      </c>
    </row>
    <row r="18" spans="1:7">
      <c r="A18" s="110"/>
      <c r="B18" s="111"/>
      <c r="C18" s="112" t="s">
        <v>65</v>
      </c>
      <c r="D18" s="113"/>
      <c r="E18" s="113"/>
      <c r="F18" s="114"/>
      <c r="G18" s="115">
        <f>G17*0.2</f>
        <v>0</v>
      </c>
    </row>
    <row r="19" spans="1:7">
      <c r="A19" s="116"/>
      <c r="B19" s="117"/>
      <c r="C19" s="118" t="s">
        <v>66</v>
      </c>
      <c r="D19" s="119"/>
      <c r="E19" s="119"/>
      <c r="F19" s="120"/>
      <c r="G19" s="121">
        <f>SUM(G17:G18)</f>
        <v>0</v>
      </c>
    </row>
    <row r="20" spans="1:7">
      <c r="A20" s="172"/>
      <c r="B20" s="172"/>
      <c r="C20" s="176"/>
      <c r="D20" s="173"/>
      <c r="E20" s="173"/>
      <c r="F20" s="174"/>
      <c r="G20" s="175"/>
    </row>
    <row r="21" spans="1:7" ht="15">
      <c r="A21" s="134"/>
      <c r="B21" s="144"/>
      <c r="C21" s="162" t="s">
        <v>91</v>
      </c>
      <c r="D21" s="145"/>
      <c r="E21" s="145"/>
      <c r="F21" s="145"/>
      <c r="G21" s="146"/>
    </row>
    <row r="22" spans="1:7" ht="15">
      <c r="A22" s="123"/>
      <c r="B22" s="124" t="s">
        <v>126</v>
      </c>
      <c r="C22" s="125" t="s">
        <v>103</v>
      </c>
      <c r="D22" s="84" t="s">
        <v>27</v>
      </c>
      <c r="E22" s="126">
        <f>E13</f>
        <v>0</v>
      </c>
      <c r="F22" s="100">
        <v>53</v>
      </c>
      <c r="G22" s="127">
        <f>F22*E22</f>
        <v>0</v>
      </c>
    </row>
    <row r="23" spans="1:7" ht="15">
      <c r="A23" s="128"/>
      <c r="B23" s="87" t="s">
        <v>127</v>
      </c>
      <c r="C23" s="102" t="s">
        <v>62</v>
      </c>
      <c r="D23" s="89" t="s">
        <v>27</v>
      </c>
      <c r="E23" s="90">
        <f>E14</f>
        <v>0</v>
      </c>
      <c r="F23" s="91">
        <v>106</v>
      </c>
      <c r="G23" s="129">
        <f>F23*E23</f>
        <v>0</v>
      </c>
    </row>
    <row r="24" spans="1:7" ht="15">
      <c r="A24" s="128"/>
      <c r="B24" s="87" t="s">
        <v>128</v>
      </c>
      <c r="C24" s="102" t="s">
        <v>63</v>
      </c>
      <c r="D24" s="89" t="s">
        <v>13</v>
      </c>
      <c r="E24" s="90">
        <f>E15</f>
        <v>0</v>
      </c>
      <c r="F24" s="91">
        <v>1</v>
      </c>
      <c r="G24" s="133">
        <f>F24*E24</f>
        <v>0</v>
      </c>
    </row>
    <row r="25" spans="1:7">
      <c r="A25" s="104"/>
      <c r="B25" s="105"/>
      <c r="C25" s="106" t="s">
        <v>64</v>
      </c>
      <c r="D25" s="107"/>
      <c r="E25" s="107"/>
      <c r="F25" s="159"/>
      <c r="G25" s="156">
        <f>SUM(G22:G24)</f>
        <v>0</v>
      </c>
    </row>
    <row r="26" spans="1:7">
      <c r="A26" s="110"/>
      <c r="B26" s="111"/>
      <c r="C26" s="112" t="s">
        <v>65</v>
      </c>
      <c r="D26" s="113"/>
      <c r="E26" s="113"/>
      <c r="F26" s="160"/>
      <c r="G26" s="157">
        <f>G25*0.2</f>
        <v>0</v>
      </c>
    </row>
    <row r="27" spans="1:7">
      <c r="A27" s="116"/>
      <c r="B27" s="117"/>
      <c r="C27" s="118" t="s">
        <v>66</v>
      </c>
      <c r="D27" s="119"/>
      <c r="E27" s="119"/>
      <c r="F27" s="161"/>
      <c r="G27" s="158">
        <f>SUM(G25:G26)</f>
        <v>0</v>
      </c>
    </row>
  </sheetData>
  <mergeCells count="2">
    <mergeCell ref="A1:G1"/>
    <mergeCell ref="A2:G2"/>
  </mergeCells>
  <printOptions horizontalCentered="1"/>
  <pageMargins left="0.31496062992125984" right="0.31496062992125984"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view="pageBreakPreview" zoomScaleNormal="100" zoomScaleSheetLayoutView="100" workbookViewId="0">
      <selection activeCell="J38" sqref="J38"/>
    </sheetView>
  </sheetViews>
  <sheetFormatPr baseColWidth="10" defaultRowHeight="14.25"/>
  <cols>
    <col min="1" max="1" width="4.625" customWidth="1"/>
    <col min="2" max="2" width="5.125" customWidth="1"/>
    <col min="3" max="3" width="35" customWidth="1"/>
    <col min="4" max="4" width="6.125" customWidth="1"/>
    <col min="5" max="5" width="9.125" customWidth="1"/>
    <col min="6" max="6" width="8.375" customWidth="1"/>
    <col min="7" max="7" width="11.625" bestFit="1" customWidth="1"/>
  </cols>
  <sheetData>
    <row r="1" spans="1:7" ht="45.75" customHeight="1">
      <c r="A1" s="271" t="s">
        <v>67</v>
      </c>
      <c r="B1" s="272"/>
      <c r="C1" s="272"/>
      <c r="D1" s="272"/>
      <c r="E1" s="272"/>
      <c r="F1" s="272"/>
      <c r="G1" s="273"/>
    </row>
    <row r="2" spans="1:7" ht="15">
      <c r="A2" s="270" t="s">
        <v>74</v>
      </c>
      <c r="B2" s="270"/>
      <c r="C2" s="270"/>
      <c r="D2" s="270"/>
      <c r="E2" s="270"/>
      <c r="F2" s="270"/>
      <c r="G2" s="270"/>
    </row>
    <row r="3" spans="1:7" ht="15">
      <c r="A3" s="70"/>
      <c r="B3" s="70"/>
      <c r="C3" s="70"/>
      <c r="D3" s="122"/>
      <c r="E3" s="122"/>
      <c r="F3" s="122"/>
      <c r="G3" s="122"/>
    </row>
    <row r="4" spans="1:7" ht="16.5">
      <c r="A4" s="267" t="s">
        <v>109</v>
      </c>
      <c r="B4" s="268"/>
      <c r="C4" s="268"/>
      <c r="D4" s="268"/>
      <c r="E4" s="268"/>
      <c r="F4" s="268"/>
      <c r="G4" s="269"/>
    </row>
    <row r="5" spans="1:7" ht="15.75">
      <c r="A5" s="69"/>
      <c r="B5" s="69"/>
      <c r="C5" s="70"/>
      <c r="D5" s="71"/>
      <c r="E5" s="71"/>
      <c r="F5" s="71"/>
      <c r="G5" s="71"/>
    </row>
    <row r="6" spans="1:7">
      <c r="A6" s="72" t="s">
        <v>43</v>
      </c>
      <c r="B6" s="73" t="s">
        <v>44</v>
      </c>
      <c r="C6" s="74" t="s">
        <v>45</v>
      </c>
      <c r="D6" s="75"/>
      <c r="E6" s="75"/>
      <c r="F6" s="75"/>
      <c r="G6" s="76"/>
    </row>
    <row r="7" spans="1:7">
      <c r="A7" s="77" t="s">
        <v>133</v>
      </c>
      <c r="B7" s="78" t="s">
        <v>46</v>
      </c>
      <c r="C7" s="78"/>
      <c r="D7" s="79" t="s">
        <v>13</v>
      </c>
      <c r="E7" s="79" t="s">
        <v>47</v>
      </c>
      <c r="F7" s="79" t="s">
        <v>48</v>
      </c>
      <c r="G7" s="80" t="s">
        <v>49</v>
      </c>
    </row>
    <row r="8" spans="1:7" s="70" customFormat="1" ht="14.1" customHeight="1">
      <c r="A8" s="238"/>
      <c r="B8" s="234" t="s">
        <v>139</v>
      </c>
      <c r="C8" s="234"/>
      <c r="D8" s="234"/>
      <c r="E8" s="234"/>
      <c r="F8" s="234"/>
      <c r="G8" s="239"/>
    </row>
    <row r="9" spans="1:7">
      <c r="A9" s="81" t="s">
        <v>97</v>
      </c>
      <c r="B9" s="82" t="s">
        <v>50</v>
      </c>
      <c r="C9" s="83"/>
      <c r="D9" s="84"/>
      <c r="E9" s="84"/>
      <c r="F9" s="84"/>
      <c r="G9" s="85"/>
    </row>
    <row r="10" spans="1:7">
      <c r="A10" s="86"/>
      <c r="B10" s="87" t="s">
        <v>76</v>
      </c>
      <c r="C10" s="88" t="s">
        <v>51</v>
      </c>
      <c r="D10" s="89" t="s">
        <v>52</v>
      </c>
      <c r="E10" s="92"/>
      <c r="F10" s="91">
        <v>1</v>
      </c>
      <c r="G10" s="92">
        <f>E10</f>
        <v>0</v>
      </c>
    </row>
    <row r="11" spans="1:7">
      <c r="A11" s="86"/>
      <c r="B11" s="87" t="s">
        <v>77</v>
      </c>
      <c r="C11" s="88" t="s">
        <v>53</v>
      </c>
      <c r="D11" s="89" t="s">
        <v>52</v>
      </c>
      <c r="E11" s="90"/>
      <c r="F11" s="91">
        <v>1</v>
      </c>
      <c r="G11" s="92">
        <f t="shared" ref="G11:G12" si="0">F11*E11</f>
        <v>0</v>
      </c>
    </row>
    <row r="12" spans="1:7">
      <c r="A12" s="86"/>
      <c r="B12" s="87" t="s">
        <v>98</v>
      </c>
      <c r="C12" s="88" t="s">
        <v>54</v>
      </c>
      <c r="D12" s="89" t="s">
        <v>52</v>
      </c>
      <c r="E12" s="90"/>
      <c r="F12" s="91">
        <v>1</v>
      </c>
      <c r="G12" s="92">
        <f t="shared" si="0"/>
        <v>0</v>
      </c>
    </row>
    <row r="13" spans="1:7">
      <c r="A13" s="93"/>
      <c r="B13" s="94"/>
      <c r="C13" s="95" t="s">
        <v>55</v>
      </c>
      <c r="D13" s="96"/>
      <c r="E13" s="96"/>
      <c r="F13" s="97"/>
      <c r="G13" s="98">
        <f>SUM(G10:G12)</f>
        <v>0</v>
      </c>
    </row>
    <row r="14" spans="1:7">
      <c r="A14" s="81"/>
      <c r="B14" s="82" t="s">
        <v>56</v>
      </c>
      <c r="C14" s="99"/>
      <c r="D14" s="84"/>
      <c r="E14" s="84"/>
      <c r="F14" s="100"/>
      <c r="G14" s="85"/>
    </row>
    <row r="15" spans="1:7">
      <c r="A15" s="101"/>
      <c r="B15" s="87" t="s">
        <v>78</v>
      </c>
      <c r="C15" s="102" t="s">
        <v>124</v>
      </c>
      <c r="D15" s="89" t="s">
        <v>27</v>
      </c>
      <c r="E15" s="90"/>
      <c r="F15" s="91">
        <v>79</v>
      </c>
      <c r="G15" s="92">
        <f t="shared" ref="G15:G18" si="1">F15*E15</f>
        <v>0</v>
      </c>
    </row>
    <row r="16" spans="1:7">
      <c r="A16" s="101"/>
      <c r="B16" s="87" t="s">
        <v>79</v>
      </c>
      <c r="C16" s="102" t="s">
        <v>60</v>
      </c>
      <c r="D16" s="89" t="s">
        <v>27</v>
      </c>
      <c r="E16" s="90"/>
      <c r="F16" s="91">
        <v>40</v>
      </c>
      <c r="G16" s="92">
        <f t="shared" si="1"/>
        <v>0</v>
      </c>
    </row>
    <row r="17" spans="1:7">
      <c r="A17" s="101"/>
      <c r="B17" s="87" t="s">
        <v>80</v>
      </c>
      <c r="C17" s="102" t="s">
        <v>62</v>
      </c>
      <c r="D17" s="89" t="s">
        <v>27</v>
      </c>
      <c r="E17" s="90"/>
      <c r="F17" s="91">
        <v>117</v>
      </c>
      <c r="G17" s="92">
        <f t="shared" si="1"/>
        <v>0</v>
      </c>
    </row>
    <row r="18" spans="1:7">
      <c r="A18" s="101"/>
      <c r="B18" s="87" t="s">
        <v>105</v>
      </c>
      <c r="C18" s="102" t="s">
        <v>63</v>
      </c>
      <c r="D18" s="89" t="s">
        <v>13</v>
      </c>
      <c r="E18" s="90"/>
      <c r="F18" s="91">
        <v>4</v>
      </c>
      <c r="G18" s="92">
        <f t="shared" si="1"/>
        <v>0</v>
      </c>
    </row>
    <row r="19" spans="1:7">
      <c r="A19" s="93"/>
      <c r="B19" s="94"/>
      <c r="C19" s="95" t="s">
        <v>55</v>
      </c>
      <c r="D19" s="96"/>
      <c r="E19" s="96"/>
      <c r="F19" s="103"/>
      <c r="G19" s="98">
        <f>SUM(G15:G18)</f>
        <v>0</v>
      </c>
    </row>
    <row r="20" spans="1:7">
      <c r="A20" s="104"/>
      <c r="B20" s="105"/>
      <c r="C20" s="106" t="s">
        <v>64</v>
      </c>
      <c r="D20" s="107"/>
      <c r="E20" s="107"/>
      <c r="F20" s="108"/>
      <c r="G20" s="109">
        <f>G13+G19</f>
        <v>0</v>
      </c>
    </row>
    <row r="21" spans="1:7">
      <c r="A21" s="110"/>
      <c r="B21" s="111"/>
      <c r="C21" s="112" t="s">
        <v>65</v>
      </c>
      <c r="D21" s="113"/>
      <c r="E21" s="113"/>
      <c r="F21" s="114"/>
      <c r="G21" s="115">
        <f>G20*0.2</f>
        <v>0</v>
      </c>
    </row>
    <row r="22" spans="1:7">
      <c r="A22" s="116"/>
      <c r="B22" s="117"/>
      <c r="C22" s="118" t="s">
        <v>66</v>
      </c>
      <c r="D22" s="119"/>
      <c r="E22" s="119"/>
      <c r="F22" s="120"/>
      <c r="G22" s="121">
        <f>SUM(G20:G21)</f>
        <v>0</v>
      </c>
    </row>
    <row r="23" spans="1:7">
      <c r="A23" s="172"/>
      <c r="B23" s="172"/>
      <c r="C23" s="176"/>
      <c r="D23" s="173"/>
      <c r="E23" s="173"/>
      <c r="F23" s="174"/>
      <c r="G23" s="175"/>
    </row>
    <row r="24" spans="1:7" ht="15">
      <c r="A24" s="134"/>
      <c r="B24" s="144"/>
      <c r="C24" s="149" t="s">
        <v>91</v>
      </c>
      <c r="D24" s="145"/>
      <c r="E24" s="145"/>
      <c r="F24" s="145"/>
      <c r="G24" s="146"/>
    </row>
    <row r="25" spans="1:7" ht="15">
      <c r="A25" s="128"/>
      <c r="B25" s="87" t="s">
        <v>129</v>
      </c>
      <c r="C25" s="102" t="s">
        <v>62</v>
      </c>
      <c r="D25" s="89" t="s">
        <v>27</v>
      </c>
      <c r="E25" s="90">
        <f>E17</f>
        <v>0</v>
      </c>
      <c r="F25" s="91">
        <v>35</v>
      </c>
      <c r="G25" s="133">
        <f>F25*E25</f>
        <v>0</v>
      </c>
    </row>
    <row r="26" spans="1:7">
      <c r="A26" s="104"/>
      <c r="B26" s="105"/>
      <c r="C26" s="106" t="s">
        <v>64</v>
      </c>
      <c r="D26" s="107"/>
      <c r="E26" s="107"/>
      <c r="F26" s="159"/>
      <c r="G26" s="156">
        <f>SUM(G25:G25)</f>
        <v>0</v>
      </c>
    </row>
    <row r="27" spans="1:7">
      <c r="A27" s="110"/>
      <c r="B27" s="111"/>
      <c r="C27" s="112" t="s">
        <v>65</v>
      </c>
      <c r="D27" s="113"/>
      <c r="E27" s="113"/>
      <c r="F27" s="160"/>
      <c r="G27" s="157">
        <f>G26*0.2</f>
        <v>0</v>
      </c>
    </row>
    <row r="28" spans="1:7">
      <c r="A28" s="116"/>
      <c r="B28" s="117"/>
      <c r="C28" s="118" t="s">
        <v>66</v>
      </c>
      <c r="D28" s="119"/>
      <c r="E28" s="119"/>
      <c r="F28" s="161"/>
      <c r="G28" s="158">
        <f>SUM(G26:G27)</f>
        <v>0</v>
      </c>
    </row>
  </sheetData>
  <mergeCells count="3">
    <mergeCell ref="A1:G1"/>
    <mergeCell ref="A2:G2"/>
    <mergeCell ref="A4:G4"/>
  </mergeCells>
  <printOptions horizontalCentered="1"/>
  <pageMargins left="0.31496062992125984" right="0.31496062992125984"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4"/>
  <sheetViews>
    <sheetView view="pageBreakPreview" zoomScaleNormal="100" zoomScaleSheetLayoutView="100" workbookViewId="0">
      <selection activeCell="K20" sqref="K20"/>
    </sheetView>
  </sheetViews>
  <sheetFormatPr baseColWidth="10" defaultRowHeight="14.25"/>
  <cols>
    <col min="1" max="1" width="4.125" customWidth="1"/>
    <col min="2" max="2" width="4.625" customWidth="1"/>
    <col min="3" max="3" width="35" customWidth="1"/>
    <col min="4" max="4" width="4.125" customWidth="1"/>
    <col min="5" max="5" width="9.125" customWidth="1"/>
    <col min="6" max="6" width="8.375" customWidth="1"/>
    <col min="7" max="7" width="11.625" bestFit="1" customWidth="1"/>
  </cols>
  <sheetData>
    <row r="1" spans="1:7" ht="26.25">
      <c r="A1" s="271" t="s">
        <v>67</v>
      </c>
      <c r="B1" s="272"/>
      <c r="C1" s="272"/>
      <c r="D1" s="272"/>
      <c r="E1" s="272"/>
      <c r="F1" s="272"/>
      <c r="G1" s="273"/>
    </row>
    <row r="2" spans="1:7" ht="15">
      <c r="A2" s="270" t="s">
        <v>74</v>
      </c>
      <c r="B2" s="270"/>
      <c r="C2" s="270"/>
      <c r="D2" s="270"/>
      <c r="E2" s="270"/>
      <c r="F2" s="270"/>
      <c r="G2" s="270"/>
    </row>
    <row r="3" spans="1:7" ht="15">
      <c r="A3" s="70"/>
      <c r="B3" s="70"/>
      <c r="C3" s="70"/>
      <c r="D3" s="122"/>
      <c r="E3" s="122"/>
      <c r="F3" s="122"/>
      <c r="G3" s="122"/>
    </row>
    <row r="4" spans="1:7" ht="16.5">
      <c r="A4" s="267" t="s">
        <v>109</v>
      </c>
      <c r="B4" s="268"/>
      <c r="C4" s="268"/>
      <c r="D4" s="268"/>
      <c r="E4" s="268"/>
      <c r="F4" s="268"/>
      <c r="G4" s="269"/>
    </row>
    <row r="5" spans="1:7" ht="15.75">
      <c r="A5" s="69"/>
      <c r="B5" s="69"/>
      <c r="C5" s="70"/>
      <c r="D5" s="71"/>
      <c r="E5" s="71"/>
      <c r="F5" s="71"/>
      <c r="G5" s="71"/>
    </row>
    <row r="6" spans="1:7">
      <c r="A6" s="72" t="s">
        <v>43</v>
      </c>
      <c r="B6" s="73" t="s">
        <v>44</v>
      </c>
      <c r="C6" s="74" t="s">
        <v>45</v>
      </c>
      <c r="D6" s="75"/>
      <c r="E6" s="75"/>
      <c r="F6" s="75"/>
      <c r="G6" s="76"/>
    </row>
    <row r="7" spans="1:7">
      <c r="A7" s="77" t="s">
        <v>134</v>
      </c>
      <c r="B7" s="78" t="s">
        <v>46</v>
      </c>
      <c r="C7" s="78"/>
      <c r="D7" s="79" t="s">
        <v>13</v>
      </c>
      <c r="E7" s="79" t="s">
        <v>47</v>
      </c>
      <c r="F7" s="79" t="s">
        <v>48</v>
      </c>
      <c r="G7" s="80" t="s">
        <v>49</v>
      </c>
    </row>
    <row r="8" spans="1:7" s="70" customFormat="1" ht="14.1" customHeight="1">
      <c r="A8" s="238"/>
      <c r="B8" s="234" t="s">
        <v>140</v>
      </c>
      <c r="C8" s="234"/>
      <c r="D8" s="234"/>
      <c r="E8" s="234"/>
      <c r="F8" s="234"/>
      <c r="G8" s="239"/>
    </row>
    <row r="9" spans="1:7">
      <c r="A9" s="81" t="s">
        <v>81</v>
      </c>
      <c r="B9" s="82" t="s">
        <v>50</v>
      </c>
      <c r="C9" s="83"/>
      <c r="D9" s="84"/>
      <c r="E9" s="84"/>
      <c r="F9" s="84"/>
      <c r="G9" s="85"/>
    </row>
    <row r="10" spans="1:7">
      <c r="A10" s="86"/>
      <c r="B10" s="87" t="s">
        <v>82</v>
      </c>
      <c r="C10" s="88" t="s">
        <v>51</v>
      </c>
      <c r="D10" s="89" t="s">
        <v>52</v>
      </c>
      <c r="E10" s="92">
        <v>2500</v>
      </c>
      <c r="F10" s="91">
        <v>1</v>
      </c>
      <c r="G10" s="92">
        <f>E10</f>
        <v>2500</v>
      </c>
    </row>
    <row r="11" spans="1:7">
      <c r="A11" s="86"/>
      <c r="B11" s="87" t="s">
        <v>83</v>
      </c>
      <c r="C11" s="88" t="s">
        <v>53</v>
      </c>
      <c r="D11" s="89" t="s">
        <v>52</v>
      </c>
      <c r="E11" s="90"/>
      <c r="F11" s="91">
        <v>1</v>
      </c>
      <c r="G11" s="92">
        <f>F11*E11</f>
        <v>0</v>
      </c>
    </row>
    <row r="12" spans="1:7">
      <c r="A12" s="86"/>
      <c r="B12" s="87" t="s">
        <v>135</v>
      </c>
      <c r="C12" s="88" t="s">
        <v>54</v>
      </c>
      <c r="D12" s="89" t="s">
        <v>52</v>
      </c>
      <c r="E12" s="90"/>
      <c r="F12" s="91">
        <v>1</v>
      </c>
      <c r="G12" s="92">
        <f>F12*E12</f>
        <v>0</v>
      </c>
    </row>
    <row r="13" spans="1:7">
      <c r="A13" s="93"/>
      <c r="B13" s="94"/>
      <c r="C13" s="95" t="s">
        <v>55</v>
      </c>
      <c r="D13" s="96"/>
      <c r="E13" s="96"/>
      <c r="F13" s="97"/>
      <c r="G13" s="98">
        <f>SUM(G11:G12)</f>
        <v>0</v>
      </c>
    </row>
    <row r="14" spans="1:7">
      <c r="A14" s="81"/>
      <c r="B14" s="82" t="s">
        <v>56</v>
      </c>
      <c r="C14" s="99"/>
      <c r="D14" s="84"/>
      <c r="E14" s="84"/>
      <c r="F14" s="100"/>
      <c r="G14" s="85"/>
    </row>
    <row r="15" spans="1:7">
      <c r="A15" s="101"/>
      <c r="B15" s="87" t="s">
        <v>84</v>
      </c>
      <c r="C15" s="102" t="s">
        <v>124</v>
      </c>
      <c r="D15" s="89" t="s">
        <v>27</v>
      </c>
      <c r="E15" s="90"/>
      <c r="F15" s="91">
        <v>65</v>
      </c>
      <c r="G15" s="92">
        <f>F15*E15</f>
        <v>0</v>
      </c>
    </row>
    <row r="16" spans="1:7">
      <c r="A16" s="101"/>
      <c r="B16" s="87" t="s">
        <v>85</v>
      </c>
      <c r="C16" s="102" t="s">
        <v>60</v>
      </c>
      <c r="D16" s="89" t="s">
        <v>27</v>
      </c>
      <c r="E16" s="90"/>
      <c r="F16" s="91">
        <v>210</v>
      </c>
      <c r="G16" s="92">
        <f t="shared" ref="G16:G21" si="0">F16*E16</f>
        <v>0</v>
      </c>
    </row>
    <row r="17" spans="1:7">
      <c r="A17" s="101"/>
      <c r="B17" s="87" t="s">
        <v>86</v>
      </c>
      <c r="C17" s="102" t="s">
        <v>62</v>
      </c>
      <c r="D17" s="89" t="s">
        <v>27</v>
      </c>
      <c r="E17" s="90"/>
      <c r="F17" s="91">
        <v>210</v>
      </c>
      <c r="G17" s="92">
        <f t="shared" si="0"/>
        <v>0</v>
      </c>
    </row>
    <row r="18" spans="1:7">
      <c r="A18" s="101"/>
      <c r="B18" s="87" t="s">
        <v>99</v>
      </c>
      <c r="C18" s="102" t="s">
        <v>63</v>
      </c>
      <c r="D18" s="89" t="s">
        <v>13</v>
      </c>
      <c r="E18" s="90"/>
      <c r="F18" s="91">
        <v>4</v>
      </c>
      <c r="G18" s="92">
        <f t="shared" si="0"/>
        <v>0</v>
      </c>
    </row>
    <row r="19" spans="1:7">
      <c r="A19" s="101"/>
      <c r="B19" s="87" t="s">
        <v>100</v>
      </c>
      <c r="C19" s="102" t="s">
        <v>68</v>
      </c>
      <c r="D19" s="89"/>
      <c r="E19" s="90"/>
      <c r="F19" s="91"/>
      <c r="G19" s="92"/>
    </row>
    <row r="20" spans="1:7">
      <c r="A20" s="101"/>
      <c r="B20" s="87"/>
      <c r="C20" s="135" t="s">
        <v>69</v>
      </c>
      <c r="D20" s="89" t="s">
        <v>13</v>
      </c>
      <c r="E20" s="90"/>
      <c r="F20" s="91">
        <v>1</v>
      </c>
      <c r="G20" s="92">
        <f t="shared" si="0"/>
        <v>0</v>
      </c>
    </row>
    <row r="21" spans="1:7">
      <c r="A21" s="101"/>
      <c r="B21" s="87"/>
      <c r="C21" s="135" t="s">
        <v>70</v>
      </c>
      <c r="D21" s="89" t="s">
        <v>13</v>
      </c>
      <c r="E21" s="90"/>
      <c r="F21" s="91">
        <v>1</v>
      </c>
      <c r="G21" s="92">
        <f t="shared" si="0"/>
        <v>0</v>
      </c>
    </row>
    <row r="22" spans="1:7">
      <c r="A22" s="93"/>
      <c r="B22" s="94"/>
      <c r="C22" s="95" t="s">
        <v>55</v>
      </c>
      <c r="D22" s="96"/>
      <c r="E22" s="96"/>
      <c r="F22" s="103"/>
      <c r="G22" s="98">
        <f>SUM(G15:G21)</f>
        <v>0</v>
      </c>
    </row>
    <row r="23" spans="1:7">
      <c r="A23" s="104"/>
      <c r="B23" s="105"/>
      <c r="C23" s="106" t="s">
        <v>64</v>
      </c>
      <c r="D23" s="107"/>
      <c r="E23" s="107"/>
      <c r="F23" s="108"/>
      <c r="G23" s="109">
        <f>G13+G22</f>
        <v>0</v>
      </c>
    </row>
    <row r="24" spans="1:7">
      <c r="A24" s="110"/>
      <c r="B24" s="111"/>
      <c r="C24" s="112" t="s">
        <v>65</v>
      </c>
      <c r="D24" s="113"/>
      <c r="E24" s="113"/>
      <c r="F24" s="114"/>
      <c r="G24" s="115">
        <f>G23*0.2</f>
        <v>0</v>
      </c>
    </row>
    <row r="25" spans="1:7">
      <c r="A25" s="116"/>
      <c r="B25" s="117"/>
      <c r="C25" s="118" t="s">
        <v>66</v>
      </c>
      <c r="D25" s="119"/>
      <c r="E25" s="119"/>
      <c r="F25" s="120"/>
      <c r="G25" s="121">
        <f>SUM(G23:G24)</f>
        <v>0</v>
      </c>
    </row>
    <row r="26" spans="1:7">
      <c r="A26" s="172"/>
      <c r="B26" s="172"/>
      <c r="C26" s="176"/>
      <c r="D26" s="173"/>
      <c r="E26" s="173"/>
      <c r="F26" s="174"/>
      <c r="G26" s="175"/>
    </row>
    <row r="27" spans="1:7" ht="15">
      <c r="A27" s="177"/>
      <c r="B27" s="144"/>
      <c r="C27" s="149" t="s">
        <v>91</v>
      </c>
      <c r="D27" s="145"/>
      <c r="E27" s="145"/>
      <c r="F27" s="145"/>
      <c r="G27" s="146"/>
    </row>
    <row r="28" spans="1:7" ht="15">
      <c r="A28" s="148"/>
      <c r="B28" s="147" t="s">
        <v>130</v>
      </c>
      <c r="C28" s="102" t="s">
        <v>60</v>
      </c>
      <c r="D28" s="89" t="s">
        <v>27</v>
      </c>
      <c r="E28" s="90">
        <f>E16</f>
        <v>0</v>
      </c>
      <c r="F28" s="91">
        <v>93</v>
      </c>
      <c r="G28" s="152">
        <f>F28*E28</f>
        <v>0</v>
      </c>
    </row>
    <row r="29" spans="1:7" ht="15">
      <c r="A29" s="148"/>
      <c r="B29" s="147" t="s">
        <v>131</v>
      </c>
      <c r="C29" s="102" t="s">
        <v>62</v>
      </c>
      <c r="D29" s="89" t="s">
        <v>27</v>
      </c>
      <c r="E29" s="90">
        <f>E17</f>
        <v>0</v>
      </c>
      <c r="F29" s="91">
        <v>93</v>
      </c>
      <c r="G29" s="152">
        <f>F29*E29</f>
        <v>0</v>
      </c>
    </row>
    <row r="30" spans="1:7" ht="15">
      <c r="A30" s="148"/>
      <c r="B30" s="147" t="s">
        <v>132</v>
      </c>
      <c r="C30" s="102" t="s">
        <v>63</v>
      </c>
      <c r="D30" s="89"/>
      <c r="E30" s="90"/>
      <c r="F30" s="91"/>
      <c r="G30" s="152"/>
    </row>
    <row r="31" spans="1:7">
      <c r="A31" s="155"/>
      <c r="B31" s="154"/>
      <c r="C31" s="151" t="s">
        <v>92</v>
      </c>
      <c r="D31" s="130" t="s">
        <v>13</v>
      </c>
      <c r="E31" s="131"/>
      <c r="F31" s="132">
        <v>1</v>
      </c>
      <c r="G31" s="153">
        <f t="shared" ref="G31" si="1">F31*E31</f>
        <v>0</v>
      </c>
    </row>
    <row r="32" spans="1:7">
      <c r="A32" s="110"/>
      <c r="B32" s="111"/>
      <c r="C32" s="106" t="s">
        <v>64</v>
      </c>
      <c r="D32" s="113"/>
      <c r="E32" s="113"/>
      <c r="F32" s="160"/>
      <c r="G32" s="150">
        <f>SUM(G28:G31)</f>
        <v>0</v>
      </c>
    </row>
    <row r="33" spans="1:7">
      <c r="A33" s="110"/>
      <c r="B33" s="111"/>
      <c r="C33" s="112" t="s">
        <v>65</v>
      </c>
      <c r="D33" s="113"/>
      <c r="E33" s="113"/>
      <c r="F33" s="160"/>
      <c r="G33" s="157">
        <f>G32*0.2</f>
        <v>0</v>
      </c>
    </row>
    <row r="34" spans="1:7">
      <c r="A34" s="116"/>
      <c r="B34" s="117"/>
      <c r="C34" s="118" t="s">
        <v>66</v>
      </c>
      <c r="D34" s="119"/>
      <c r="E34" s="119"/>
      <c r="F34" s="161"/>
      <c r="G34" s="158">
        <f>G32+G33</f>
        <v>0</v>
      </c>
    </row>
  </sheetData>
  <mergeCells count="3">
    <mergeCell ref="A1:G1"/>
    <mergeCell ref="A2:G2"/>
    <mergeCell ref="A4:G4"/>
  </mergeCells>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0"/>
  <sheetViews>
    <sheetView tabSelected="1" view="pageBreakPreview" zoomScaleNormal="100" zoomScaleSheetLayoutView="100" workbookViewId="0">
      <selection activeCell="C12" sqref="C12"/>
    </sheetView>
  </sheetViews>
  <sheetFormatPr baseColWidth="10" defaultRowHeight="14.25"/>
  <cols>
    <col min="1" max="1" width="6" customWidth="1"/>
    <col min="2" max="2" width="5.125" customWidth="1"/>
    <col min="3" max="3" width="35" customWidth="1"/>
    <col min="4" max="4" width="6.125" customWidth="1"/>
    <col min="5" max="5" width="9.125" customWidth="1"/>
    <col min="6" max="6" width="8.375" customWidth="1"/>
  </cols>
  <sheetData>
    <row r="1" spans="1:11" ht="26.25">
      <c r="A1" s="271" t="s">
        <v>67</v>
      </c>
      <c r="B1" s="272"/>
      <c r="C1" s="272"/>
      <c r="D1" s="272"/>
      <c r="E1" s="272"/>
      <c r="F1" s="272"/>
      <c r="G1" s="273"/>
    </row>
    <row r="2" spans="1:11" ht="15">
      <c r="A2" s="270" t="s">
        <v>74</v>
      </c>
      <c r="B2" s="270"/>
      <c r="C2" s="270"/>
      <c r="D2" s="270"/>
      <c r="E2" s="270"/>
      <c r="F2" s="270"/>
      <c r="G2" s="270"/>
    </row>
    <row r="3" spans="1:11" ht="15">
      <c r="A3" s="70"/>
      <c r="B3" s="70"/>
      <c r="C3" s="70"/>
      <c r="D3" s="122"/>
      <c r="E3" s="122"/>
      <c r="F3" s="122"/>
      <c r="G3" s="122"/>
    </row>
    <row r="4" spans="1:11" ht="16.5">
      <c r="A4" s="267" t="s">
        <v>109</v>
      </c>
      <c r="B4" s="268"/>
      <c r="C4" s="268"/>
      <c r="D4" s="268"/>
      <c r="E4" s="268"/>
      <c r="F4" s="268"/>
      <c r="G4" s="269"/>
    </row>
    <row r="5" spans="1:11" ht="15.75">
      <c r="A5" s="69"/>
      <c r="B5" s="69"/>
      <c r="C5" s="70"/>
      <c r="D5" s="71"/>
      <c r="E5" s="71"/>
      <c r="F5" s="71"/>
      <c r="G5" s="71"/>
    </row>
    <row r="6" spans="1:11">
      <c r="A6" s="72" t="s">
        <v>43</v>
      </c>
      <c r="B6" s="73" t="s">
        <v>44</v>
      </c>
      <c r="C6" s="74" t="s">
        <v>45</v>
      </c>
      <c r="D6" s="75"/>
      <c r="E6" s="75"/>
      <c r="F6" s="75"/>
      <c r="G6" s="76"/>
    </row>
    <row r="7" spans="1:11">
      <c r="A7" s="77" t="s">
        <v>3</v>
      </c>
      <c r="B7" s="78" t="s">
        <v>46</v>
      </c>
      <c r="C7" s="78"/>
      <c r="D7" s="79" t="s">
        <v>13</v>
      </c>
      <c r="E7" s="79" t="s">
        <v>47</v>
      </c>
      <c r="F7" s="79" t="s">
        <v>48</v>
      </c>
      <c r="G7" s="80" t="s">
        <v>49</v>
      </c>
    </row>
    <row r="8" spans="1:11" s="70" customFormat="1" ht="12.75" customHeight="1">
      <c r="A8" s="238"/>
      <c r="B8" s="234" t="s">
        <v>141</v>
      </c>
      <c r="C8" s="234"/>
      <c r="D8" s="234"/>
      <c r="E8" s="234"/>
      <c r="F8" s="234"/>
      <c r="G8" s="239"/>
      <c r="H8"/>
      <c r="I8"/>
      <c r="J8"/>
      <c r="K8"/>
    </row>
    <row r="9" spans="1:11">
      <c r="A9" s="81">
        <v>7</v>
      </c>
      <c r="B9" s="82" t="s">
        <v>50</v>
      </c>
      <c r="C9" s="83"/>
      <c r="D9" s="84"/>
      <c r="E9" s="84"/>
      <c r="F9" s="84"/>
      <c r="G9" s="85"/>
    </row>
    <row r="10" spans="1:11">
      <c r="A10" s="86"/>
      <c r="B10" s="87" t="s">
        <v>87</v>
      </c>
      <c r="C10" s="88" t="s">
        <v>51</v>
      </c>
      <c r="D10" s="89" t="s">
        <v>52</v>
      </c>
      <c r="E10" s="92">
        <v>2500</v>
      </c>
      <c r="F10" s="91">
        <v>1</v>
      </c>
      <c r="G10" s="92">
        <f>E10</f>
        <v>2500</v>
      </c>
    </row>
    <row r="11" spans="1:11">
      <c r="A11" s="86"/>
      <c r="B11" s="87" t="s">
        <v>88</v>
      </c>
      <c r="C11" s="88" t="s">
        <v>53</v>
      </c>
      <c r="D11" s="89" t="s">
        <v>52</v>
      </c>
      <c r="E11" s="90"/>
      <c r="F11" s="91">
        <v>1</v>
      </c>
      <c r="G11" s="92">
        <f>F11*E11</f>
        <v>0</v>
      </c>
    </row>
    <row r="12" spans="1:11">
      <c r="A12" s="86"/>
      <c r="B12" s="87" t="s">
        <v>136</v>
      </c>
      <c r="C12" s="88" t="s">
        <v>54</v>
      </c>
      <c r="D12" s="89" t="s">
        <v>52</v>
      </c>
      <c r="E12" s="90"/>
      <c r="F12" s="91">
        <v>1</v>
      </c>
      <c r="G12" s="92">
        <f>F12*E12</f>
        <v>0</v>
      </c>
    </row>
    <row r="13" spans="1:11">
      <c r="A13" s="93"/>
      <c r="B13" s="94"/>
      <c r="C13" s="95" t="s">
        <v>55</v>
      </c>
      <c r="D13" s="96"/>
      <c r="E13" s="96"/>
      <c r="F13" s="97"/>
      <c r="G13" s="98">
        <f>SUM(G11:G12)</f>
        <v>0</v>
      </c>
    </row>
    <row r="14" spans="1:11">
      <c r="A14" s="81">
        <v>7</v>
      </c>
      <c r="B14" s="82" t="s">
        <v>56</v>
      </c>
      <c r="C14" s="99"/>
      <c r="D14" s="84"/>
      <c r="E14" s="84"/>
      <c r="F14" s="100"/>
      <c r="G14" s="85"/>
    </row>
    <row r="15" spans="1:11">
      <c r="A15" s="101"/>
      <c r="B15" s="87" t="s">
        <v>89</v>
      </c>
      <c r="C15" s="102" t="s">
        <v>58</v>
      </c>
      <c r="D15" s="89" t="s">
        <v>27</v>
      </c>
      <c r="E15" s="90"/>
      <c r="F15" s="91">
        <v>6</v>
      </c>
      <c r="G15" s="92">
        <f t="shared" ref="G15:G16" si="0">F15*E15</f>
        <v>0</v>
      </c>
    </row>
    <row r="16" spans="1:11">
      <c r="A16" s="101"/>
      <c r="B16" s="87" t="s">
        <v>90</v>
      </c>
      <c r="C16" s="102" t="s">
        <v>63</v>
      </c>
      <c r="D16" s="89" t="s">
        <v>13</v>
      </c>
      <c r="E16" s="90"/>
      <c r="F16" s="91">
        <v>1</v>
      </c>
      <c r="G16" s="92">
        <f t="shared" si="0"/>
        <v>0</v>
      </c>
    </row>
    <row r="17" spans="1:7">
      <c r="A17" s="93"/>
      <c r="B17" s="94"/>
      <c r="C17" s="95" t="s">
        <v>55</v>
      </c>
      <c r="D17" s="96"/>
      <c r="E17" s="96"/>
      <c r="F17" s="103"/>
      <c r="G17" s="98">
        <f>SUM(G15:G16)</f>
        <v>0</v>
      </c>
    </row>
    <row r="18" spans="1:7">
      <c r="A18" s="104"/>
      <c r="B18" s="105"/>
      <c r="C18" s="106" t="s">
        <v>64</v>
      </c>
      <c r="D18" s="107"/>
      <c r="E18" s="107"/>
      <c r="F18" s="108"/>
      <c r="G18" s="109">
        <f>G13+G17</f>
        <v>0</v>
      </c>
    </row>
    <row r="19" spans="1:7">
      <c r="A19" s="110"/>
      <c r="B19" s="111"/>
      <c r="C19" s="112" t="s">
        <v>65</v>
      </c>
      <c r="D19" s="113"/>
      <c r="E19" s="113"/>
      <c r="F19" s="114"/>
      <c r="G19" s="115">
        <f>G18*0.2</f>
        <v>0</v>
      </c>
    </row>
    <row r="20" spans="1:7">
      <c r="A20" s="116"/>
      <c r="B20" s="117"/>
      <c r="C20" s="118" t="s">
        <v>66</v>
      </c>
      <c r="D20" s="119"/>
      <c r="E20" s="119"/>
      <c r="F20" s="120"/>
      <c r="G20" s="121">
        <f>SUM(G18:G19)</f>
        <v>0</v>
      </c>
    </row>
  </sheetData>
  <mergeCells count="3">
    <mergeCell ref="A1:G1"/>
    <mergeCell ref="A2:G2"/>
    <mergeCell ref="A4:G4"/>
  </mergeCells>
  <printOptions horizontalCentere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Recapitulatif</vt:lpstr>
      <vt:lpstr>Zone 0 ESTIM - GO</vt:lpstr>
      <vt:lpstr>Zone 1 &amp; 2</vt:lpstr>
      <vt:lpstr>Zone 3</vt:lpstr>
      <vt:lpstr>Zone 5</vt:lpstr>
      <vt:lpstr>Zone 6</vt:lpstr>
      <vt:lpstr>'Zone 0 ESTIM - GO'!Impression_des_titres</vt:lpstr>
      <vt:lpstr>LOT</vt:lpstr>
      <vt:lpstr>N°_LOT</vt:lpstr>
      <vt:lpstr>Recapitulatif!Zone_d_impression</vt:lpstr>
      <vt:lpstr>'Zone 0 ESTIM - GO'!Zone_d_impression</vt:lpstr>
    </vt:vector>
  </TitlesOfParts>
  <Manager/>
  <Company>GINGER 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hemery</dc:creator>
  <cp:keywords/>
  <dc:description/>
  <cp:lastModifiedBy>THIBERT Virginie</cp:lastModifiedBy>
  <cp:revision/>
  <cp:lastPrinted>2025-12-15T09:36:00Z</cp:lastPrinted>
  <dcterms:created xsi:type="dcterms:W3CDTF">2016-02-22T09:49:09Z</dcterms:created>
  <dcterms:modified xsi:type="dcterms:W3CDTF">2026-01-27T18:23:49Z</dcterms:modified>
  <cp:category/>
  <cp:contentStatus/>
</cp:coreProperties>
</file>